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61" yWindow="65341" windowWidth="14865" windowHeight="8010" activeTab="0"/>
  </bookViews>
  <sheets>
    <sheet name="Таблица1" sheetId="1" r:id="rId1"/>
    <sheet name="Таблица2" sheetId="2" r:id="rId2"/>
    <sheet name="Таблица3" sheetId="3" r:id="rId3"/>
  </sheets>
  <definedNames>
    <definedName name="_Date_">'Таблица1'!$G$7</definedName>
    <definedName name="_Otchet_Period_Source__AT_ObjectName">'Таблица1'!$A$8</definedName>
    <definedName name="_PBuh_">'Таблица3'!$A$22</definedName>
    <definedName name="_Period_">'Таблица1'!$E$6</definedName>
    <definedName name="_PRuk_">'Таблица3'!$B$20</definedName>
    <definedName name="total2">'Таблица2'!#REF!</definedName>
    <definedName name="_xlnm.Print_Titles" localSheetId="0">'Таблица1'!$14:$16</definedName>
  </definedNames>
  <calcPr fullCalcOnLoad="1"/>
</workbook>
</file>

<file path=xl/sharedStrings.xml><?xml version="1.0" encoding="utf-8"?>
<sst xmlns="http://schemas.openxmlformats.org/spreadsheetml/2006/main" count="677" uniqueCount="484">
  <si>
    <t xml:space="preserve"> Руководитель   __________________</t>
  </si>
  <si>
    <t xml:space="preserve">                                  (подпись)                     (расшифровка подписи)</t>
  </si>
  <si>
    <t xml:space="preserve">                                     (подпись)                  (расшифровка подписи)</t>
  </si>
  <si>
    <t>Код строки</t>
  </si>
  <si>
    <t>383</t>
  </si>
  <si>
    <t xml:space="preserve">Единица измерения:  руб </t>
  </si>
  <si>
    <t>КОДЫ</t>
  </si>
  <si>
    <t xml:space="preserve"> Наименование показателя</t>
  </si>
  <si>
    <t xml:space="preserve">             по ОКПО</t>
  </si>
  <si>
    <t xml:space="preserve">             по ОКЕИ</t>
  </si>
  <si>
    <t xml:space="preserve">                   Дата</t>
  </si>
  <si>
    <t>Исполнено</t>
  </si>
  <si>
    <t>Код листа</t>
  </si>
  <si>
    <t>2</t>
  </si>
  <si>
    <t>Утвержденные бюджетные назначения</t>
  </si>
  <si>
    <t>Форма по ОКУД</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</si>
  <si>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</si>
  <si>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</si>
  <si>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</si>
  <si>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Глава БК</t>
  </si>
  <si>
    <t>Доходы бюджета - ИТОГО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</si>
  <si>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</si>
  <si>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</si>
  <si>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</si>
  <si>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</si>
  <si>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</si>
  <si>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</si>
  <si>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</si>
  <si>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</si>
  <si>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</si>
  <si>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</si>
  <si>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</si>
  <si>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</si>
  <si>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</si>
  <si>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</si>
  <si>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</si>
  <si>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</si>
  <si>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</si>
  <si>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</si>
  <si>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</si>
  <si>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</si>
  <si>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</si>
  <si>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</si>
  <si>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Расходы бюджета - ИТОГО</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</si>
  <si>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</si>
  <si>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</si>
  <si>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</si>
  <si>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</si>
  <si>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</si>
  <si>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</si>
  <si>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</si>
  <si>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</si>
  <si>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</si>
  <si>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</si>
  <si>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</si>
  <si>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</si>
  <si>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</si>
  <si>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</si>
  <si>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</si>
  <si>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Национальная оборона</t>
  </si>
  <si>
    <t>Жилищно-коммунальное хозяйство</t>
  </si>
  <si>
    <t>Коммунальное хозяйство</t>
  </si>
  <si>
    <t>Благоустройство</t>
  </si>
  <si>
    <t>Культура</t>
  </si>
  <si>
    <t>Физическая культура и спорт</t>
  </si>
  <si>
    <t>Социальная политика</t>
  </si>
  <si>
    <t>Безвозмездные перечисления бюджетам</t>
  </si>
  <si>
    <t>Результат исполнения бюджета (дефицит "--", профицит "+")</t>
  </si>
  <si>
    <t>Источники финансирования дефицита бюджетов - всего</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</si>
  <si>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</si>
  <si>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</si>
  <si>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</si>
  <si>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</si>
  <si>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</si>
  <si>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</si>
  <si>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</si>
  <si>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</si>
  <si>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Главный бухгалтер ________________   _________________________________________</t>
  </si>
  <si>
    <t xml:space="preserve">Утвержденные  бюджетные назначения  </t>
  </si>
  <si>
    <t>исполнено</t>
  </si>
  <si>
    <t>неисполненные назначения</t>
  </si>
  <si>
    <t>1. Доходы     бюджета</t>
  </si>
  <si>
    <t>ОБ</t>
  </si>
  <si>
    <t>ИСПОЛНЕНИИ  БЮДЖЕТА</t>
  </si>
  <si>
    <t>0503117</t>
  </si>
  <si>
    <t>на</t>
  </si>
  <si>
    <t xml:space="preserve">                                              ОТЧЕТ</t>
  </si>
  <si>
    <t xml:space="preserve">Утвержденные бюджетные  назначения </t>
  </si>
  <si>
    <t>Неисполненные  назначения</t>
  </si>
  <si>
    <t xml:space="preserve">2. Расходы  бюджета </t>
  </si>
  <si>
    <t xml:space="preserve">Неисполненные назначения </t>
  </si>
  <si>
    <t xml:space="preserve">3. Источники  финансирования  дефицита  бюджета </t>
  </si>
  <si>
    <t xml:space="preserve"> </t>
  </si>
  <si>
    <t>10</t>
  </si>
  <si>
    <t>Единый сельскохозяйственный налог</t>
  </si>
  <si>
    <t>200</t>
  </si>
  <si>
    <t>Резервные фонды</t>
  </si>
  <si>
    <t>04229455</t>
  </si>
  <si>
    <t>951</t>
  </si>
  <si>
    <t xml:space="preserve">Наименование финансового органа           Синявское сельское поселение    </t>
  </si>
  <si>
    <t>Доходы в виде прибыли, приходящейся на доли в уставных (складочных) капиталах  хозяйственных товариществ и обществ, или дивидендов по акциям , принадлежащим Российской Федерации , субъектам Российской Федерации  или муниципальным образованиям</t>
  </si>
  <si>
    <t>Доходы в виде прибыли , приходящейся на доли в уставных (складочных) капиталах хозяйственных товариществ и обществ , или дивидендов по акциям, принадлежащим поселениям</t>
  </si>
  <si>
    <t>Национальная экономика</t>
  </si>
  <si>
    <t>182 1 00 00000 00 0000 000</t>
  </si>
  <si>
    <t>182 1 01 00000 00 0000 000</t>
  </si>
  <si>
    <t>182 1 01 02000 01 0000 110</t>
  </si>
  <si>
    <t>182 1 05 00000 00 0000 000</t>
  </si>
  <si>
    <t>182 1 05 01000 00 0000 110</t>
  </si>
  <si>
    <t>182 1 06 00000 00 0000 000</t>
  </si>
  <si>
    <t>182 1 06 01000 00 0000 110</t>
  </si>
  <si>
    <t>182 1 06 01030 10 0000 110</t>
  </si>
  <si>
    <t>182 1 06 06000 00 0000 110</t>
  </si>
  <si>
    <t>951 1 08 00000 00 0000 000</t>
  </si>
  <si>
    <t>951 1 08 04000 01 0000 110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</si>
  <si>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</si>
  <si>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</si>
  <si>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</si>
  <si>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</si>
  <si>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</si>
  <si>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</si>
  <si>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</si>
  <si>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</si>
  <si>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951 0200 0000000 000 000</t>
  </si>
  <si>
    <t>951 0400 0000000 000 000</t>
  </si>
  <si>
    <t>951 0503 0000000 000 000</t>
  </si>
  <si>
    <t>951 01 05 00 00 00 0000 000</t>
  </si>
  <si>
    <t>951 01 05 00 00 00 0000 500</t>
  </si>
  <si>
    <t>951 01 05 02 00 00 0000 500</t>
  </si>
  <si>
    <t>951 01 05 02 01 00 0000 510</t>
  </si>
  <si>
    <t>951 01 05 02 01 10 0000 510</t>
  </si>
  <si>
    <t>951 0800 0000000 000 000</t>
  </si>
  <si>
    <t>951 1000 0000000 000 000</t>
  </si>
  <si>
    <t>951 0500 0000000 000 000</t>
  </si>
  <si>
    <t>951 1100 0000000 000 000</t>
  </si>
  <si>
    <t>951 7900 0000000 000 000</t>
  </si>
  <si>
    <t>182 1 06 01030 10 1000 110</t>
  </si>
  <si>
    <t>815 1 11 01000 00 0000 120</t>
  </si>
  <si>
    <t>815 1 11 01050 10 0000 120</t>
  </si>
  <si>
    <t>951 0102 0000000 000 000</t>
  </si>
  <si>
    <t>951 0104 0000000 000 000</t>
  </si>
  <si>
    <t>Национальная безопасность и правоохранительная деятельность</t>
  </si>
  <si>
    <t>951 0300 0000000 000 000</t>
  </si>
  <si>
    <t xml:space="preserve">Пенсионное обеспечение </t>
  </si>
  <si>
    <t>951 1001 0000000 000 000</t>
  </si>
  <si>
    <t>182 1 05 01011 01 0000 110</t>
  </si>
  <si>
    <t>Субвенции местным бюджетам на выполнение передаваемых полномочий субъектов Российской Федерации</t>
  </si>
  <si>
    <t>951 2 02 03024 00 0000 151</t>
  </si>
  <si>
    <t>951 2 02 03024 10 0000 151</t>
  </si>
  <si>
    <t>951 0111 0000000 000 000</t>
  </si>
  <si>
    <t>951 1102 0000000 000 000</t>
  </si>
  <si>
    <t>Х</t>
  </si>
  <si>
    <t>х</t>
  </si>
  <si>
    <t>951 1 08 04020 01 0000 110</t>
  </si>
  <si>
    <t>951 0100 0000000 000 000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</si>
  <si>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</si>
  <si>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</si>
  <si>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182 1 01 02010 01 1000 110</t>
  </si>
  <si>
    <t>182 1 05 03000 01 0000 110</t>
  </si>
  <si>
    <t>815 1 11 00000 00 0000 000</t>
  </si>
  <si>
    <t>Субвенции бюджетам поселений на выполнение передаваемых полномочий субъектов Российской Федерации</t>
  </si>
  <si>
    <t>Общегосударственные вопросы</t>
  </si>
  <si>
    <t>Расходы</t>
  </si>
  <si>
    <t>951 0113 0000000 000 000</t>
  </si>
  <si>
    <t>951 0203 0000000 000 000</t>
  </si>
  <si>
    <t>Мобилизационная и вневойсковая подготовка</t>
  </si>
  <si>
    <t>951 0309 0000000 000 000</t>
  </si>
  <si>
    <t>Дорожное хозяйство (дорожные фонды)</t>
  </si>
  <si>
    <t>951 0409 0000000 000 000</t>
  </si>
  <si>
    <t>951 0502 0000000 000 000</t>
  </si>
  <si>
    <t>Охрана окружающей среды</t>
  </si>
  <si>
    <t>951 0600 0000000 000 000</t>
  </si>
  <si>
    <t>Культура, кинематография</t>
  </si>
  <si>
    <t>Безвозмездные перечисления государственным и муниципальным организациям</t>
  </si>
  <si>
    <t>951 0801 0000000 000 000</t>
  </si>
  <si>
    <t>Социальное обеспечение</t>
  </si>
  <si>
    <t>Пенсии, пособия, выплачиваемые организациями сектора государственного управления</t>
  </si>
  <si>
    <t>Массовый спорт</t>
  </si>
  <si>
    <t>Межбюджетные трансферты общего характера бюджетам субъектов Российской Федерации и муниципальных образований</t>
  </si>
  <si>
    <t>951 1400 0000000 000 000</t>
  </si>
  <si>
    <t>951 1403 0000000 000 000</t>
  </si>
  <si>
    <t>951 01 00 00 00 00 0000 000</t>
  </si>
  <si>
    <t>В.В. Дюжиков</t>
  </si>
  <si>
    <t>Фонд оплаты труда и страховые взносы</t>
  </si>
  <si>
    <t>Иные выплаты персоналу, за исключением фонда оплаты труда</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</si>
  <si>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</si>
  <si>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</si>
  <si>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Уплата налога на имущество организаций и земельного налога</t>
  </si>
  <si>
    <t>Уплата прочих налогов, сборов и иных платежей</t>
  </si>
  <si>
    <t>Межбюджетные трансферты</t>
  </si>
  <si>
    <t>951 0104 5210000 000 000</t>
  </si>
  <si>
    <t>Иные бюджетные ассигнования</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</si>
  <si>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</si>
  <si>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</si>
  <si>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Резервные средства</t>
  </si>
  <si>
    <t>Другие общегосударственные вопросы</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</si>
  <si>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</si>
  <si>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</si>
  <si>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</si>
  <si>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Пособия и компенсации гражданам и иные социальные выплаты, кроме публичных нормативных обязательств</t>
  </si>
  <si>
    <t>Увеличение остатков денежных средств  бюджетов</t>
  </si>
  <si>
    <t>720</t>
  </si>
  <si>
    <t>182 1 05 03010 01 0000 110</t>
  </si>
  <si>
    <t>182 1 05 01010 00 0000 110</t>
  </si>
  <si>
    <t>951 1 08 04020 01 1000 110</t>
  </si>
  <si>
    <t>ШТРАФЫ, САНКЦИИ, ВОЗМЕЩЕНИЕ УЩЕРБА</t>
  </si>
  <si>
    <t>000 1 16 00000 00 0000 000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</si>
  <si>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t>
  </si>
  <si>
    <t>182 1 01 02020 01 0000 110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</si>
  <si>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</si>
  <si>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182 1 05 01020 01 0000 110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</si>
  <si>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</si>
  <si>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t>
  </si>
  <si>
    <t>Денежные взыскания (штрафы), установленные законвами субъектов Российской Федерации за несоблюдение муниципальных правовых актов</t>
  </si>
  <si>
    <t>Денежные взыскания (штрафы), установленные законвами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</si>
  <si>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</si>
  <si>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</si>
  <si>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182 1 05 01011 01 1000 110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</si>
  <si>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</si>
  <si>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</si>
  <si>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</si>
  <si>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Безвозмездные перечисления организациям</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</si>
  <si>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</si>
  <si>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взимаемый с налогоплательщиков, выбравших в качестве объекта налогообложения доходы, уменьшенные на величину расходов(суммы денежных взысканий (штрафов) по соответствующемуплатежу согласно законодательству Российской Федерации)</t>
  </si>
  <si>
    <t>182 1 05 01021 01 3000 110</t>
  </si>
  <si>
    <t>Дотации бюджетам на поддержку мер по обеспечению сбалансированности бюджетов</t>
  </si>
  <si>
    <t>Дотации бюджетам поселений на поддержку мер по обеспечению сбалансированности бюджетов</t>
  </si>
  <si>
    <t>951 2 02 01003 00 0000 151</t>
  </si>
  <si>
    <t>951 2 02 01003 10 0000 151</t>
  </si>
  <si>
    <t>Расходы на обеспечение функций органов местного самоуправления в рамках подпрограммы "Организация управления муниципальными финансами Синявского сельского поселения" муниципальной программы "Управление муниципальными финансами и создание условий для эффективного управления муниципальными финансами"</t>
  </si>
  <si>
    <t>951 0102 1220000 000  000</t>
  </si>
  <si>
    <t>Расходы на выплаты по оплате труда работников органов местного самоуправления Синявского сельского поселения в рамках подпрограммы "Организация управления муниципальными финансами Синявского сельского поселения" муниципальной программы "Управление муниципальными финансами и создание условий для эффективного управления муниципальными финансами"</t>
  </si>
  <si>
    <t>951 0102 1220011 000  000</t>
  </si>
  <si>
    <t>951 0102 1220011 121 000</t>
  </si>
  <si>
    <t>951 0102 1220011 121 200</t>
  </si>
  <si>
    <t>951 0102 1220011 121 210</t>
  </si>
  <si>
    <t>951 0102 1220011 121 211</t>
  </si>
  <si>
    <t>951 0102 1220011 121 213</t>
  </si>
  <si>
    <t>951 0102 1220011 122 000</t>
  </si>
  <si>
    <t>951 0102 1220011 122 212</t>
  </si>
  <si>
    <t>951 0102 1220011 122 213</t>
  </si>
  <si>
    <t>951 0104 1220000 000  000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</si>
  <si>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</si>
  <si>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951 0104 1220011 000  000</t>
  </si>
  <si>
    <t>951 0104 1220011 121 000</t>
  </si>
  <si>
    <t>951 0104 1220011 121 210</t>
  </si>
  <si>
    <t>951 0104 1220011 121 211</t>
  </si>
  <si>
    <t>951 0104 1220011 121 213</t>
  </si>
  <si>
    <t>951 0104 1220011 122 000</t>
  </si>
  <si>
    <t>951 0104 1220011 122 210</t>
  </si>
  <si>
    <t>951 0104 1220011 122 212</t>
  </si>
  <si>
    <t>951 0104 1220011 122 213</t>
  </si>
  <si>
    <t>951 0104 1220019 200 000</t>
  </si>
  <si>
    <t>951 0104 1220019 240 000</t>
  </si>
  <si>
    <t>951 0104 1220019 242 000</t>
  </si>
  <si>
    <t>951 0104 1220019 242 220</t>
  </si>
  <si>
    <t>951 0104 1220019 242 221</t>
  </si>
  <si>
    <t>951 0104 1220019 244 000</t>
  </si>
  <si>
    <t>951 0104 1220019 244 220</t>
  </si>
  <si>
    <t>951 0104 1220019 244 223</t>
  </si>
  <si>
    <t>951 0104 1220019 244 225</t>
  </si>
  <si>
    <t>951 0104 1220019 244 226</t>
  </si>
  <si>
    <t>951 0104 1220019 244 300</t>
  </si>
  <si>
    <t>951 0104 1220019 244 310</t>
  </si>
  <si>
    <t>951 0104 1220019 244 340</t>
  </si>
  <si>
    <t>951 0104 1220019 800 000</t>
  </si>
  <si>
    <t>951 0104 1220019 851 000</t>
  </si>
  <si>
    <t>951 0104 1220019 851 290</t>
  </si>
  <si>
    <t>951 0104 1220019 852 000</t>
  </si>
  <si>
    <t>951 0104 1220019 852 290</t>
  </si>
  <si>
    <t>Непрограммные расходы органов местного самоуправления Синявского сельского поселения</t>
  </si>
  <si>
    <t>951 0104 9990000 000 000</t>
  </si>
  <si>
    <t>Субвенция на осуществление полномочий по определению перечня длжностных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</si>
  <si>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951 0104 9997239 000 000</t>
  </si>
  <si>
    <t>951 0104 9997239 244 000</t>
  </si>
  <si>
    <t>951 0104 9997239 244 300</t>
  </si>
  <si>
    <t>951 0104 9997239 244 340</t>
  </si>
  <si>
    <t xml:space="preserve">Резервный фонд Администрации Синявского сельского поселения на финансовое обеспечение непредвиденных расходов в рамках непрограммных расходов органов местного самоуправления Синявского сельского поселения </t>
  </si>
  <si>
    <t>951 0111 9919050 000 000</t>
  </si>
  <si>
    <t>951 0111 9919050 800 000</t>
  </si>
  <si>
    <t>951 0111 9919050 870 000</t>
  </si>
  <si>
    <t>951 0111 9919050 870 290</t>
  </si>
  <si>
    <t>Расходы в рамках подпрограммы "Развитие муниципальной службы в администрации Синявского сельского поселения" муниципальной программы "Муниципальная политика"</t>
  </si>
  <si>
    <t>951 0113 0110000 000 000</t>
  </si>
  <si>
    <t>951 0113 0112263 244 000</t>
  </si>
  <si>
    <t>951 0113 0112263 244 220</t>
  </si>
  <si>
    <t>951 0113 0112263 244 226</t>
  </si>
  <si>
    <t>Мероприятия по диспансеризации муниципальных служащих в рамках подпрограммы "Развитие муниципальной службы в администрации Синявского сельского поселения" муниципальной программы "Муниципальная политика"</t>
  </si>
  <si>
    <t>951 0113 0112101 000 000</t>
  </si>
  <si>
    <t>951 0113 0112101 244 000</t>
  </si>
  <si>
    <t>951 0113 0112101 244 220</t>
  </si>
  <si>
    <t>951 0113 0112101 244 226</t>
  </si>
  <si>
    <t>Расходы в рамках подпрограммы "Противодействие коррупции" муниципальной программы "Муниципальная политика"</t>
  </si>
  <si>
    <t>951 0113 0120000 000 000</t>
  </si>
  <si>
    <t>951 0113 0122157 244 000</t>
  </si>
  <si>
    <t>951 0113 0122157 244 220</t>
  </si>
  <si>
    <t>951 0113 0122157 244 226</t>
  </si>
  <si>
    <t>Расходы в рамках подпрограммы "Развитие информационных технологий" муниципальной программы "Информационное общество"</t>
  </si>
  <si>
    <t>951 0113 0210000 000 000</t>
  </si>
  <si>
    <t>951 0113 0212226 244 000</t>
  </si>
  <si>
    <t>951 0113 0212226 244 220</t>
  </si>
  <si>
    <t>951 0113 0212226 244 226</t>
  </si>
  <si>
    <t>951 0113 0212226 244 310</t>
  </si>
  <si>
    <t>951 0113 0212226 244 300</t>
  </si>
  <si>
    <t>Расходы в рамках подпрограммы "Информационное обеспечение деятельности администрации Синявского сельского поселения" муниципальной прграммы "Информационное общество"</t>
  </si>
  <si>
    <t>951 0113 0220000 000 000</t>
  </si>
  <si>
    <t>Обеспечение дополнительного профессионального образования муниципальных служащих, участие муниципальных служащих в курсах повышения квалификации, обучающих семинарах, круглых столах, конференциях, форумах в рамках подпрограммы "Развитие муниципальной службы в администрации Синявского сельского поселения" муниципальной программы "Муниципальная политика"</t>
  </si>
  <si>
    <t>951 0113 0112263 000 000</t>
  </si>
  <si>
    <t>Мероприятия по просвещению, обучению и вспитанию по вопросам противодействия коррупции</t>
  </si>
  <si>
    <t>951 0113 0122157 000 000</t>
  </si>
  <si>
    <t>Создание и развитие информационной и телекоммуникационной инфраструктуры, защита информации в рамках подпрограммы "Развитие информационных технологий" муниципальной программы "Информационное общество"</t>
  </si>
  <si>
    <t>951 0113 0212226 000 000</t>
  </si>
  <si>
    <t>Мероприятия в сфере средств массовой информации и коммуникаций в рамках обеспечения деятельности органа местного самоуправления Синявского сельского поселения в рамках подпрограммы "Информационное обеспечение деятельности администрации Синявского сельского поселения" муниципальной прграммы "Информационное общество"</t>
  </si>
  <si>
    <t>951 0113 0222102 000 000</t>
  </si>
  <si>
    <t>951 0113 0222102 244 000</t>
  </si>
  <si>
    <t>951 0113 0222102 244 220</t>
  </si>
  <si>
    <t>951 0113 0222102 244 226</t>
  </si>
  <si>
    <t>Расходы в рамках подпрограммы "Обеспечение безопасности и общественного порядка в Синявском сельском поселении" муниципальной программы "Обеспечение общественного порядка и противодействие преступности"</t>
  </si>
  <si>
    <t>951 0113 0410000 000 000</t>
  </si>
  <si>
    <t>Реализация направления расходов в рамках подпрограммы "Обеспечение безопасности и общественного порядка в Синявском сельском поселении" муниципальной программы "Обеспечение общественного порядка и противодействие преступности"</t>
  </si>
  <si>
    <t>951 0113 0419999 000 000</t>
  </si>
  <si>
    <t>951 0113 0419999 244 000</t>
  </si>
  <si>
    <t>951 0113 0419999 244 220</t>
  </si>
  <si>
    <t>951 0113 0419999 244 226</t>
  </si>
  <si>
    <t>Расходы в рамках подпрограммы "Противодействие терроризму, экстремизму" муниципальной программы "Обеспечение общественного порядка и противодействие преступности"</t>
  </si>
  <si>
    <t>951 0113 0420000 000 000</t>
  </si>
  <si>
    <t>Реализация направления расходов в рамках подпрограммы "Противодействие терроризму, экстремизму" муниципальной программы "Обеспечение общественного порядка и противодействие преступности"</t>
  </si>
  <si>
    <t>951 0113 0429999 000 000</t>
  </si>
  <si>
    <t>951 0113 0429999 244 000</t>
  </si>
  <si>
    <t>951 0113 0429999 244 220</t>
  </si>
  <si>
    <t>951 0113 0429999 244 226</t>
  </si>
  <si>
    <t>951 0113 9990000 000 000</t>
  </si>
  <si>
    <t>Реализация направления расходов в рамках непрограммных расходов органов местного самоуправления Синявского сельского поселения</t>
  </si>
  <si>
    <t>951 0113 9999999 000 000</t>
  </si>
  <si>
    <t>951 0113 9999999 244 000</t>
  </si>
  <si>
    <t>951 0113 9999999 244 220</t>
  </si>
  <si>
    <t>951 0113 9999999 244 226</t>
  </si>
  <si>
    <t>951 0203 9990000 000 000</t>
  </si>
  <si>
    <t>Субвенции на осуществление первичного воинского учета на территориях, где отсутствуют военные комиссариаты</t>
  </si>
  <si>
    <t>951 0203 9995118 000 000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</si>
  <si>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</si>
  <si>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951 0203 9995118 100 000</t>
  </si>
  <si>
    <t>951 0203 9995118 121 210</t>
  </si>
  <si>
    <t>951 0203 9995118 121 211</t>
  </si>
  <si>
    <t>951 0203 9995118 121 213</t>
  </si>
  <si>
    <t>951 0203 9995118 200 000</t>
  </si>
  <si>
    <t>951 0203 9995118 240 000</t>
  </si>
  <si>
    <t>951 0203 9995118 244 000</t>
  </si>
  <si>
    <t>951 0203 9995118 244 300</t>
  </si>
  <si>
    <t>951 0203 9995118 244 340</t>
  </si>
  <si>
    <t>Защита населения и территории от чрезвычайных ситуаций природного и техногенного характера, гражданская оборона</t>
  </si>
  <si>
    <t>Расходы в рамках подпрограммы "Пожарная безопасность, защита населения и территории Синявского сельского поселения от ЧС"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</si>
  <si>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</si>
  <si>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Реализация направления расходов в рамках подпрограммы "Пожарная безопасность, защита населения и территории Синявского сельского поселения от ЧС"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</si>
  <si>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951 0309 0319999 000 000</t>
  </si>
  <si>
    <t>951 0309 0319999 244 000</t>
  </si>
  <si>
    <t>951 0309 0319999 240 000</t>
  </si>
  <si>
    <t>951 0309 0319999 244 220</t>
  </si>
  <si>
    <t>951 0309 0319999 244 226</t>
  </si>
  <si>
    <t>951 0309 0319999 244 300</t>
  </si>
  <si>
    <t>951 0309 0319999 244 310</t>
  </si>
  <si>
    <t>951 0309 03199999 244 340</t>
  </si>
  <si>
    <t>Расходы в рамках подпрограммы "Развитие дорожного хозяйства в Синявском сельском поселении" муниципальной программы "Развитие дорожного хозяйства"</t>
  </si>
  <si>
    <t>951 0409 0510000 000 000</t>
  </si>
  <si>
    <t>Расходы на содержание автомобильных дорог общего пользоавания местного значения и искусственных сооружений на них в рамках подпрограммы "Развитие дорожного хозяйства в Синявском сельском поселении" муниципальной программы "Развитие дорожного хозяйства"</t>
  </si>
  <si>
    <t>951 0409 0512240 000 000</t>
  </si>
  <si>
    <t>951 0409 0512240 244 000</t>
  </si>
  <si>
    <t>951 0409 0512240 244 220</t>
  </si>
  <si>
    <t>951 0409 0512240 244 225</t>
  </si>
  <si>
    <t>Расходы в рамках подпрограммы "Обеспечение безопасности дорожного движения" муниципальной программы "Развитие дорожного хозяйства"</t>
  </si>
  <si>
    <t>951 0409 0520000 000 000</t>
  </si>
  <si>
    <t>Реализация направления расходов в рамках подпрограммы "Обеспечение безопасности дорожного движения" муниципальной программы "Развитие дорожного хозяйства"</t>
  </si>
  <si>
    <t>951 0409 0529999 000 000</t>
  </si>
  <si>
    <t>951 0409 0529999 244 000</t>
  </si>
  <si>
    <t>951 0409 0529999 244 220</t>
  </si>
  <si>
    <t>Расходы в рамках подпрограммы "Развитие коммунального хозяйства в Синявском сельском поселении" муниципальной программы "Развитие коммунального хозяйства и благоустройства территории"</t>
  </si>
  <si>
    <t>951 0502 0610000 000 000</t>
  </si>
  <si>
    <t>Реализация направления расходов в рамках подпрограммы "Развитие коммунального хозяйства в Синявском сельском поселении" муниципальной программы "Развитие коммунального хозяйства и благоустройства территории"</t>
  </si>
  <si>
    <t>951 0502 0619999 000 000</t>
  </si>
  <si>
    <t>951 0502 0619999 244 220</t>
  </si>
  <si>
    <t>951 0502 0619999 244 225</t>
  </si>
  <si>
    <t>951 0502 0619999 244 226</t>
  </si>
  <si>
    <t>Расходы в рамках подпрограммы "Развитие благоустройства территории в Синявском сельском поселении" муниципальной программы "Развитие коммунального хозяйства и благоустройства территории"</t>
  </si>
  <si>
    <t>951 0503 0620000 000 000</t>
  </si>
  <si>
    <t>Реализация направления расходов в рамках подпрограммы "Развитие благоустройства территории в Синявском сельском поселении" муниципальной программы "Развитие коммунального хозяйства и благоустройства территории"</t>
  </si>
  <si>
    <t>951 0503 0629999 000 000</t>
  </si>
  <si>
    <t>951 0503 0629999 244 220</t>
  </si>
  <si>
    <t>951 0503 0629999 244 223</t>
  </si>
  <si>
    <t>951 0503 0629999 244 225</t>
  </si>
  <si>
    <t>951 0503 0629999 244 226</t>
  </si>
  <si>
    <t>Расходы в рамках подпрограммы "Энергоэффективность" муниципальной программы "Энергоэффективность и развитие энергетики"</t>
  </si>
  <si>
    <t>951 0503 1110000 000 000</t>
  </si>
  <si>
    <t>Реализация направления расходов в рамках подпрограммы "Энергоэффективность" муниципальной программы "Энергоэффективность и развитие энергетики"</t>
  </si>
  <si>
    <t>951 0503 1119999 000 000</t>
  </si>
  <si>
    <t>951 0503 1119999 244 000</t>
  </si>
  <si>
    <t>951 0503 1119999 244 300</t>
  </si>
  <si>
    <t>951 0503 1119999 244 340</t>
  </si>
  <si>
    <t>Другие вопросы в области охраны окружающей среды</t>
  </si>
  <si>
    <t>951 0605 0000000 000 000</t>
  </si>
  <si>
    <t>Расходы в рамках подпрограммы "Формирование комплексной системы по ликвидации несанкционированных свалок" муниципальной программы "Охрана окружающей среды и рациональное природопользование"</t>
  </si>
  <si>
    <t>951 0605 0820000 000 000</t>
  </si>
  <si>
    <t>Реализация направления расходов в рамках подпрограммы "Формирование комплексной системы по ликвидации несанкционированных свалок" муниципальной программы "Охрана окружающей среды и рациональное природопользование"</t>
  </si>
  <si>
    <t>951 0605 0829999 000 000</t>
  </si>
  <si>
    <t>951 0605 0829999 244 000</t>
  </si>
  <si>
    <t>951 0605 0829999 244 220</t>
  </si>
  <si>
    <t>951 0605 0829999 244 225</t>
  </si>
  <si>
    <t>Расходы в рамках подпрограммы "Развитие МБУ Синявского сельского поселения"Синявский Дом культуры и клубы" муниципальной программы "Развитие культуры"</t>
  </si>
  <si>
    <t>951 0801 0710000 000 000</t>
  </si>
  <si>
    <t>Расходы на обеспечение деятельности (оказание услуг) муниципальных бюджетных учреждений культуры Синявского сельского поселения в рамках подпрограммы "Развитие МБУ Синявского сельского поселения"Синявский Дом культуры и клубы" муниципальной программы "Развитие культуры"</t>
  </si>
  <si>
    <t>951 0801 0710059 000 000</t>
  </si>
  <si>
    <t>Предоставление субсидий государственным (муниципальным)бюджетным, автономным учреждениям и иным некоммерческим организациям</t>
  </si>
  <si>
    <t>951 0801 0710059 600 000</t>
  </si>
  <si>
    <t>Субсидии бюджетным учреждениям</t>
  </si>
  <si>
    <t>951 0801 0710059 610 000</t>
  </si>
  <si>
    <t>951 0801 0710059 611 000</t>
  </si>
  <si>
    <t>951 0801 0710059 611 240</t>
  </si>
  <si>
    <t>951 0801 0710059 611 241</t>
  </si>
  <si>
    <t>Расходы в рамках подпрограммы "Развитие МБУ Синявского сельского поселения"Синявская сельская библиотека" муниципальной программы "Развитие культуры"</t>
  </si>
  <si>
    <t>Расходы на обеспечение деятельности (оказание услуг) муниципальных бюджетных учреждений культуры Синявского сельского поселения в рамках подпрограммы "Развитие МБУ Синявского сельского поселения"Синявская сельская библиотека" муниципальной программы "Развитие культуры"</t>
  </si>
  <si>
    <t>951 0801 0720000 000 000</t>
  </si>
  <si>
    <t>951 0801 0720059 000 000</t>
  </si>
  <si>
    <t>951 0801 0720059 600 000</t>
  </si>
  <si>
    <t>951 0801 0720059 610 000</t>
  </si>
  <si>
    <t>951 0801 0720059 611 000</t>
  </si>
  <si>
    <t>951 0801 0720059 611 240</t>
  </si>
  <si>
    <t>951 0801 0720059 611 241</t>
  </si>
  <si>
    <t>Расходы в рамках подпрограммы "Социальная поддержка муниципальных служащих, вышедших на пенсию по старости (инвалидности)" муниципальной программы "Социальная поддержка граждан"</t>
  </si>
  <si>
    <t>Выплата государственной пенсии за выслугу лет, ежемесячной доплаты к пенсии отдельным категориям граждан в рамках подпрограммы "Социальная поддержка муниципальных служащих, вышедших на пенсию по старости (инвалидности)" муниципальной программы "Социальная поддержка граждан"</t>
  </si>
  <si>
    <t>951 1001 1011005 000 000</t>
  </si>
  <si>
    <t>Социальное обеспечение и иные выплаты населению</t>
  </si>
  <si>
    <t>951 1001 1011005 321 000</t>
  </si>
  <si>
    <t>951 1001 1011005 321 260</t>
  </si>
  <si>
    <t>951 1001 1011005 321 263</t>
  </si>
  <si>
    <t>Расходы в рамках подпрограммы "Развитие физической культуры и массового спорта" муниципальной программы "Развитие физической культуры и спорта"</t>
  </si>
  <si>
    <t>951 1102 0910000 000 000</t>
  </si>
  <si>
    <t>Реализация направления расходов в рамках подпрограммы "Развитие физической культуры и массового спорта" муниципальной программы "Развитие физической культуры и спорта"</t>
  </si>
  <si>
    <t>951 1102 0919999 000 000</t>
  </si>
  <si>
    <t>951 1102 0919999 244 000</t>
  </si>
  <si>
    <t>951 1102 0919999 244 220</t>
  </si>
  <si>
    <t>951 1102 0919999 244 226</t>
  </si>
  <si>
    <t>Прочие межбюджетные трансферты общего характера</t>
  </si>
  <si>
    <t>951 1403 9990000 000 000</t>
  </si>
  <si>
    <t>951 1403 9998999 000 000</t>
  </si>
  <si>
    <t>951 1403 9998999 500 000</t>
  </si>
  <si>
    <t>951 1403 9998999 540 250</t>
  </si>
  <si>
    <t>951 1403 9998999 540 251</t>
  </si>
  <si>
    <t>951 0502 0619999 244 000</t>
  </si>
  <si>
    <t xml:space="preserve">             по ОКТМО</t>
  </si>
  <si>
    <t>60636460</t>
  </si>
  <si>
    <t>951 0409 0529999 244 226</t>
  </si>
  <si>
    <t>Н.В. Ющенко</t>
  </si>
  <si>
    <t>ДОХОДЫ ОТ ИСПОЛЬЗОВАНИЯ ИМУЩЕСТВА, НАХОДЯЩЕГОСЯ В ГОСУДАРСТВЕННОЙ И</t>
  </si>
  <si>
    <t>1 февраля 2015 года</t>
  </si>
  <si>
    <t>01.02.2015г.</t>
  </si>
  <si>
    <t>01 февраля 2015г.</t>
  </si>
  <si>
    <t>НАЛОГИ НА ТОВАРЫ (РАБОТЫ, УСЛУГИ), РЕАЛИЗУЕМЫЕ НА ТЕРРИТОРИИ РОССИЙСКОЙ ФЕДЕРАЦИИ</t>
  </si>
  <si>
    <t>182 1 03 00000 00 0000 000</t>
  </si>
  <si>
    <t>Акцизы по подакцизным товарам (продукции), производимым на территории Российской Федерации</t>
  </si>
  <si>
    <t>182 1 03 02000 01 0000 110</t>
  </si>
  <si>
    <t>Доходы от уплаты акцизов на дизельное топливо, 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t>
  </si>
  <si>
    <t>182 1 03 02230 01 0000 110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</si>
  <si>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</si>
  <si>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182 1 03 02240 01 0000 110</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</si>
  <si>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</si>
  <si>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</si>
  <si>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</si>
  <si>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182 1 03 02260 01 0000 110</t>
  </si>
  <si>
    <t>Налог, взимаемый с налогоплательщиков, выбравших в качестве объекта налогообложения доходы (пени по соответствующему платежу)</t>
  </si>
  <si>
    <t>182 1 05 01011 01 2100 110</t>
  </si>
  <si>
    <t>Налог, взимаемый с налогоплательщиков, выбравших в качестве объекта налогообложения доходы, уменьшенные на величину расходов(пени по соответствующему платежу)</t>
  </si>
  <si>
    <t>182 1 05 01021 01 2100 110</t>
  </si>
  <si>
    <t>Налог на имущество физических лиц, взимаемый по ставкам, применяемым к объектам налогообложения, расположенным в границах поселений (пени по соответствующему платежу)</t>
  </si>
  <si>
    <t>182 1 06 01030 10 2100 110</t>
  </si>
  <si>
    <t>Налог на имущество физических лиц, взимаемый по ставкам, применяемым к объектам налогообложения, расположенным в границах поселений (прочие поступления)</t>
  </si>
  <si>
    <t>182 1 06 01030 10 4000 110</t>
  </si>
  <si>
    <t>Земельный налог с организаций</t>
  </si>
  <si>
    <t>182 1 06 06030 03 0000 110</t>
  </si>
  <si>
    <t>Земельный налог с организаций, обладающих земельным участком, расположенным в границах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</si>
  <si>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</si>
  <si>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</si>
  <si>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</si>
  <si>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поселений</t>
  </si>
  <si>
    <t>182 1 06 06043 10 0000 110</t>
  </si>
  <si>
    <t>Наименование публично-правового образования          Бюджет Синявского сельского поселения</t>
  </si>
  <si>
    <t>Периодичность: месячная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</si>
</sst>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11"/>
      <color indexed="8"/>
      <name val="Calibri"/>
      <family val="2"/>
    </font>
    <font>
      <b/>
      <sz val="10"/>
      <name val="Arial Cyr"/>
      <family val="0"/>
    </font>
    <font>
      <sz val="8"/>
      <name val="Arial Cyr"/>
      <family val="2"/>
    </font>
    <font>
      <b/>
      <sz val="12"/>
      <name val="Arial Cyr"/>
      <family val="2"/>
    </font>
    <font>
      <sz val="12"/>
      <name val="Arial Cyr"/>
      <family val="2"/>
    </font>
    <font>
      <sz val="11"/>
      <name val="Arial Cyr"/>
      <family val="0"/>
    </font>
    <font>
      <b/>
      <sz val="11"/>
      <name val="Arial Cyr"/>
      <family val="0"/>
    </font>
    <font>
      <u val="single"/>
      <sz val="11"/>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style="medium"/>
      <bottom style="thin"/>
    </border>
    <border>
      <left style="medium"/>
      <right style="medium"/>
      <top style="medium"/>
      <bottom/>
    </border>
    <border>
      <left style="medium"/>
      <right style="medium"/>
      <top/>
      <bottom/>
    </border>
    <border>
      <left style="medium"/>
      <right style="medium"/>
      <top style="thin"/>
      <bottom style="thin"/>
    </border>
    <border>
      <left style="medium"/>
      <right style="medium"/>
      <top style="thin"/>
      <bottom style="medium"/>
    </border>
    <border>
      <left/>
      <right/>
      <top/>
      <bottom style="thin"/>
    </border>
    <border>
      <left/>
      <right/>
      <top style="thin"/>
      <bottom style="thin"/>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style="thin"/>
      <right/>
      <top style="thin"/>
      <bottom/>
    </border>
    <border>
      <left style="thin"/>
      <right/>
      <top/>
      <bottom/>
    </border>
    <border>
      <left/>
      <right style="thin"/>
      <top style="thin"/>
      <bottom style="thin"/>
    </border>
    <border>
      <left style="thin"/>
      <right style="thin"/>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0">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horizontal="centerContinuous"/>
    </xf>
    <xf numFmtId="0" fontId="3" fillId="0" borderId="0" xfId="0" applyFont="1" applyBorder="1" applyAlignment="1">
      <alignment/>
    </xf>
    <xf numFmtId="0" fontId="3" fillId="0" borderId="0" xfId="0" applyFont="1" applyAlignment="1">
      <alignment/>
    </xf>
    <xf numFmtId="49" fontId="0" fillId="0" borderId="10" xfId="0" applyNumberFormat="1"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Alignment="1">
      <alignment horizontal="center" vertical="top"/>
    </xf>
    <xf numFmtId="0" fontId="0" fillId="0" borderId="11" xfId="0" applyFont="1" applyBorder="1" applyAlignment="1">
      <alignment horizontal="center"/>
    </xf>
    <xf numFmtId="0" fontId="0" fillId="0" borderId="0" xfId="0" applyFont="1" applyAlignment="1">
      <alignment horizontal="centerContinuous"/>
    </xf>
    <xf numFmtId="49" fontId="0" fillId="0" borderId="0" xfId="0" applyNumberFormat="1" applyFont="1" applyAlignment="1">
      <alignment horizontal="right"/>
    </xf>
    <xf numFmtId="49" fontId="0" fillId="0" borderId="12"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horizontal="right"/>
    </xf>
    <xf numFmtId="49" fontId="0" fillId="0" borderId="13" xfId="0" applyNumberFormat="1" applyFont="1" applyFill="1" applyBorder="1" applyAlignment="1">
      <alignment horizontal="center"/>
    </xf>
    <xf numFmtId="0" fontId="0" fillId="0" borderId="0" xfId="0" applyFont="1" applyAlignment="1">
      <alignment horizontal="left"/>
    </xf>
    <xf numFmtId="49" fontId="0" fillId="0" borderId="0" xfId="0" applyNumberFormat="1" applyFont="1" applyAlignment="1">
      <alignment/>
    </xf>
    <xf numFmtId="49" fontId="0" fillId="0" borderId="14" xfId="0" applyNumberFormat="1" applyFont="1" applyBorder="1" applyAlignment="1">
      <alignment horizontal="centerContinuous"/>
    </xf>
    <xf numFmtId="49" fontId="0" fillId="0" borderId="15" xfId="0" applyNumberFormat="1" applyFont="1" applyBorder="1" applyAlignment="1">
      <alignment horizontal="centerContinuous"/>
    </xf>
    <xf numFmtId="0" fontId="2" fillId="0" borderId="0" xfId="0" applyFont="1" applyBorder="1" applyAlignment="1">
      <alignment/>
    </xf>
    <xf numFmtId="49" fontId="0" fillId="0" borderId="0" xfId="0" applyNumberFormat="1" applyFont="1" applyBorder="1" applyAlignment="1">
      <alignment horizontal="centerContinuous"/>
    </xf>
    <xf numFmtId="0" fontId="0" fillId="0" borderId="16" xfId="0" applyFont="1" applyBorder="1" applyAlignment="1">
      <alignment horizontal="left"/>
    </xf>
    <xf numFmtId="0" fontId="2" fillId="0" borderId="16" xfId="0" applyFont="1" applyBorder="1" applyAlignment="1">
      <alignment/>
    </xf>
    <xf numFmtId="49" fontId="0" fillId="0" borderId="16"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left" vertical="center" wrapText="1"/>
    </xf>
    <xf numFmtId="49" fontId="0" fillId="0" borderId="0" xfId="0" applyNumberFormat="1"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vertical="top"/>
    </xf>
    <xf numFmtId="49" fontId="5" fillId="0" borderId="17" xfId="0" applyNumberFormat="1" applyFont="1" applyFill="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xf>
    <xf numFmtId="3" fontId="5" fillId="0" borderId="20" xfId="0" applyNumberFormat="1" applyFont="1" applyBorder="1" applyAlignment="1">
      <alignment horizontal="center" vertical="center"/>
    </xf>
    <xf numFmtId="3" fontId="5" fillId="0" borderId="20" xfId="0" applyNumberFormat="1" applyFont="1" applyBorder="1" applyAlignment="1">
      <alignment horizontal="center"/>
    </xf>
    <xf numFmtId="0" fontId="5" fillId="0" borderId="21" xfId="0" applyNumberFormat="1" applyFont="1" applyBorder="1" applyAlignment="1">
      <alignment horizontal="left" vertical="center" wrapText="1"/>
    </xf>
    <xf numFmtId="49" fontId="5" fillId="0" borderId="21" xfId="0" applyNumberFormat="1" applyFont="1" applyBorder="1" applyAlignment="1">
      <alignment horizontal="center"/>
    </xf>
    <xf numFmtId="49" fontId="5" fillId="0" borderId="18" xfId="0" applyNumberFormat="1" applyFont="1" applyBorder="1" applyAlignment="1">
      <alignment horizontal="center"/>
    </xf>
    <xf numFmtId="4" fontId="5" fillId="0" borderId="18" xfId="0" applyNumberFormat="1" applyFont="1" applyBorder="1" applyAlignment="1">
      <alignment horizontal="right"/>
    </xf>
    <xf numFmtId="0" fontId="5" fillId="0" borderId="0" xfId="0" applyNumberFormat="1" applyFont="1" applyBorder="1" applyAlignment="1">
      <alignment horizontal="left" vertical="center" wrapText="1"/>
    </xf>
    <xf numFmtId="0" fontId="6" fillId="0" borderId="0" xfId="0" applyFont="1" applyAlignment="1">
      <alignment/>
    </xf>
    <xf numFmtId="49" fontId="6" fillId="0" borderId="17" xfId="0" applyNumberFormat="1" applyFont="1" applyFill="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20" xfId="0" applyNumberFormat="1" applyFont="1" applyBorder="1" applyAlignment="1">
      <alignment horizontal="center"/>
    </xf>
    <xf numFmtId="3" fontId="6" fillId="0" borderId="20" xfId="0" applyNumberFormat="1" applyFont="1" applyBorder="1" applyAlignment="1">
      <alignment horizontal="center" vertical="center"/>
    </xf>
    <xf numFmtId="3" fontId="6" fillId="0" borderId="20" xfId="0" applyNumberFormat="1" applyFont="1" applyBorder="1" applyAlignment="1">
      <alignment horizontal="center"/>
    </xf>
    <xf numFmtId="0" fontId="6" fillId="0" borderId="21" xfId="0" applyFont="1" applyBorder="1" applyAlignment="1">
      <alignment horizontal="left" vertical="center" wrapText="1"/>
    </xf>
    <xf numFmtId="49" fontId="6" fillId="0" borderId="21"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right"/>
    </xf>
    <xf numFmtId="49" fontId="6" fillId="0" borderId="0" xfId="0" applyNumberFormat="1" applyFont="1" applyBorder="1" applyAlignment="1">
      <alignment horizontal="center"/>
    </xf>
    <xf numFmtId="4" fontId="6" fillId="0" borderId="0" xfId="0" applyNumberFormat="1" applyFont="1" applyBorder="1" applyAlignment="1">
      <alignment horizontal="right"/>
    </xf>
    <xf numFmtId="4" fontId="6" fillId="0" borderId="0" xfId="0" applyNumberFormat="1" applyFont="1" applyFill="1" applyBorder="1" applyAlignment="1">
      <alignment horizontal="right"/>
    </xf>
    <xf numFmtId="0" fontId="0" fillId="0" borderId="16" xfId="0" applyFont="1" applyBorder="1" applyAlignment="1">
      <alignment horizontal="left"/>
    </xf>
    <xf numFmtId="0" fontId="2" fillId="0" borderId="16" xfId="0" applyFont="1" applyBorder="1" applyAlignment="1">
      <alignment horizontal="left"/>
    </xf>
    <xf numFmtId="49" fontId="0" fillId="0" borderId="16" xfId="0" applyNumberFormat="1" applyFont="1" applyBorder="1" applyAlignment="1">
      <alignment/>
    </xf>
    <xf numFmtId="0" fontId="0" fillId="0" borderId="0" xfId="0" applyFont="1" applyAlignment="1">
      <alignment/>
    </xf>
    <xf numFmtId="49" fontId="0" fillId="0" borderId="17"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0" fontId="0" fillId="0" borderId="20" xfId="0" applyFont="1" applyBorder="1" applyAlignment="1">
      <alignment horizontal="center" vertical="center" wrapText="1"/>
    </xf>
    <xf numFmtId="49" fontId="0" fillId="0" borderId="20" xfId="0" applyNumberFormat="1" applyFont="1" applyBorder="1" applyAlignment="1">
      <alignment horizontal="center"/>
    </xf>
    <xf numFmtId="49" fontId="0" fillId="0" borderId="22" xfId="0" applyNumberFormat="1" applyFont="1" applyBorder="1" applyAlignment="1">
      <alignment horizontal="center"/>
    </xf>
    <xf numFmtId="3" fontId="0" fillId="0" borderId="20" xfId="0" applyNumberFormat="1" applyFont="1" applyBorder="1" applyAlignment="1">
      <alignment horizontal="center" vertical="center"/>
    </xf>
    <xf numFmtId="3" fontId="0" fillId="0" borderId="20" xfId="0" applyNumberFormat="1" applyFont="1" applyBorder="1" applyAlignment="1">
      <alignment horizontal="center"/>
    </xf>
    <xf numFmtId="0" fontId="0" fillId="0" borderId="21" xfId="0" applyFont="1" applyBorder="1" applyAlignment="1">
      <alignment horizontal="left" vertical="center" wrapText="1"/>
    </xf>
    <xf numFmtId="49" fontId="0" fillId="0" borderId="21" xfId="0" applyNumberFormat="1" applyFont="1" applyBorder="1" applyAlignment="1">
      <alignment horizontal="center"/>
    </xf>
    <xf numFmtId="49" fontId="0" fillId="0" borderId="18" xfId="0" applyNumberFormat="1" applyFont="1" applyBorder="1" applyAlignment="1">
      <alignment horizontal="center"/>
    </xf>
    <xf numFmtId="4" fontId="0" fillId="0" borderId="18" xfId="0" applyNumberFormat="1" applyFont="1" applyBorder="1" applyAlignment="1">
      <alignment horizontal="right"/>
    </xf>
    <xf numFmtId="0" fontId="0" fillId="0" borderId="0" xfId="0" applyNumberFormat="1" applyFont="1" applyBorder="1" applyAlignment="1">
      <alignment horizontal="left" vertical="center" wrapText="1"/>
    </xf>
    <xf numFmtId="49" fontId="0" fillId="0" borderId="0" xfId="0" applyNumberFormat="1" applyFont="1" applyBorder="1" applyAlignment="1">
      <alignment horizontal="center"/>
    </xf>
    <xf numFmtId="49" fontId="0" fillId="0" borderId="23" xfId="0" applyNumberFormat="1"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Fill="1" applyBorder="1" applyAlignment="1">
      <alignment horizontal="right"/>
    </xf>
    <xf numFmtId="0" fontId="6" fillId="0" borderId="0" xfId="0" applyFont="1" applyBorder="1" applyAlignment="1">
      <alignment/>
    </xf>
    <xf numFmtId="49" fontId="7" fillId="0" borderId="0" xfId="0" applyNumberFormat="1" applyFont="1" applyBorder="1" applyAlignment="1">
      <alignment/>
    </xf>
    <xf numFmtId="0" fontId="6" fillId="0" borderId="0" xfId="0" applyFont="1" applyAlignment="1">
      <alignment horizontal="left"/>
    </xf>
    <xf numFmtId="49" fontId="6" fillId="0" borderId="0" xfId="0" applyNumberFormat="1" applyFont="1" applyAlignment="1">
      <alignment/>
    </xf>
    <xf numFmtId="0" fontId="6" fillId="0" borderId="0" xfId="0" applyFont="1" applyBorder="1" applyAlignment="1">
      <alignment/>
    </xf>
    <xf numFmtId="49" fontId="6" fillId="0" borderId="0" xfId="0" applyNumberFormat="1" applyFont="1" applyBorder="1" applyAlignment="1">
      <alignment horizontal="left"/>
    </xf>
    <xf numFmtId="49" fontId="6" fillId="0" borderId="0" xfId="0" applyNumberFormat="1" applyFont="1" applyBorder="1" applyAlignment="1">
      <alignment/>
    </xf>
    <xf numFmtId="49" fontId="6" fillId="0" borderId="16" xfId="0" applyNumberFormat="1" applyFont="1" applyBorder="1" applyAlignment="1">
      <alignment horizontal="left"/>
    </xf>
    <xf numFmtId="0" fontId="7" fillId="0" borderId="16" xfId="0" applyFont="1" applyBorder="1" applyAlignment="1">
      <alignment/>
    </xf>
    <xf numFmtId="49" fontId="7" fillId="0" borderId="16" xfId="0" applyNumberFormat="1" applyFont="1" applyBorder="1" applyAlignment="1">
      <alignment/>
    </xf>
    <xf numFmtId="0" fontId="7" fillId="0" borderId="0" xfId="0" applyFont="1" applyAlignment="1">
      <alignment/>
    </xf>
    <xf numFmtId="0" fontId="6" fillId="0" borderId="19"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Continuous"/>
    </xf>
    <xf numFmtId="1" fontId="6" fillId="0" borderId="0" xfId="0" applyNumberFormat="1" applyFont="1" applyBorder="1" applyAlignment="1">
      <alignment horizontal="center" vertical="center"/>
    </xf>
    <xf numFmtId="49" fontId="6" fillId="0" borderId="0" xfId="0" applyNumberFormat="1" applyFont="1" applyBorder="1" applyAlignment="1">
      <alignment horizontal="right"/>
    </xf>
    <xf numFmtId="0" fontId="6" fillId="0" borderId="0" xfId="0" applyFont="1" applyBorder="1" applyAlignment="1">
      <alignment horizontal="left" wrapText="1"/>
    </xf>
    <xf numFmtId="49" fontId="6" fillId="0" borderId="16" xfId="0" applyNumberFormat="1" applyFont="1" applyBorder="1" applyAlignment="1">
      <alignment horizontal="center"/>
    </xf>
    <xf numFmtId="49" fontId="8" fillId="0" borderId="0" xfId="0" applyNumberFormat="1" applyFont="1" applyBorder="1" applyAlignment="1">
      <alignment horizontal="center"/>
    </xf>
    <xf numFmtId="49" fontId="8" fillId="0" borderId="0" xfId="0" applyNumberFormat="1" applyFont="1" applyBorder="1" applyAlignment="1">
      <alignment horizontal="left"/>
    </xf>
    <xf numFmtId="49" fontId="8" fillId="0" borderId="0" xfId="0" applyNumberFormat="1" applyFont="1" applyAlignment="1">
      <alignment/>
    </xf>
    <xf numFmtId="0" fontId="8" fillId="0" borderId="0" xfId="0" applyFont="1" applyBorder="1" applyAlignment="1">
      <alignment/>
    </xf>
    <xf numFmtId="0" fontId="6" fillId="0" borderId="0" xfId="0" applyFont="1" applyBorder="1" applyAlignment="1">
      <alignment horizontal="left"/>
    </xf>
    <xf numFmtId="4" fontId="0" fillId="0" borderId="18" xfId="0" applyNumberFormat="1" applyBorder="1" applyAlignment="1">
      <alignment horizontal="center" vertical="center"/>
    </xf>
    <xf numFmtId="4" fontId="6" fillId="0" borderId="18" xfId="0" applyNumberFormat="1" applyFont="1" applyBorder="1" applyAlignment="1">
      <alignment horizontal="center" vertical="center"/>
    </xf>
    <xf numFmtId="0" fontId="0" fillId="0" borderId="21" xfId="0" applyBorder="1" applyAlignment="1">
      <alignment horizontal="left" vertical="center" wrapText="1"/>
    </xf>
    <xf numFmtId="49" fontId="0" fillId="0" borderId="18" xfId="0" applyNumberFormat="1" applyBorder="1" applyAlignment="1">
      <alignment horizontal="center"/>
    </xf>
    <xf numFmtId="4" fontId="0" fillId="0" borderId="18" xfId="0" applyNumberFormat="1" applyBorder="1" applyAlignment="1">
      <alignment horizontal="right"/>
    </xf>
    <xf numFmtId="49" fontId="0" fillId="0" borderId="14" xfId="0" applyNumberFormat="1" applyFont="1" applyBorder="1" applyAlignment="1">
      <alignment horizontal="center"/>
    </xf>
    <xf numFmtId="0" fontId="4" fillId="0" borderId="0" xfId="0" applyFont="1" applyAlignment="1">
      <alignment/>
    </xf>
    <xf numFmtId="0" fontId="5" fillId="0" borderId="0" xfId="0" applyFont="1" applyAlignment="1">
      <alignment/>
    </xf>
    <xf numFmtId="0" fontId="5" fillId="0" borderId="17" xfId="0" applyFont="1" applyBorder="1" applyAlignment="1">
      <alignment/>
    </xf>
    <xf numFmtId="0" fontId="5" fillId="0" borderId="24" xfId="0" applyFont="1" applyBorder="1" applyAlignment="1">
      <alignment/>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0" fillId="0" borderId="17" xfId="0" applyFont="1" applyBorder="1" applyAlignment="1">
      <alignment/>
    </xf>
    <xf numFmtId="0" fontId="0" fillId="0" borderId="24" xfId="0" applyFont="1" applyBorder="1" applyAlignment="1">
      <alignment/>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6" fillId="0" borderId="17" xfId="0" applyFont="1" applyBorder="1" applyAlignment="1">
      <alignment/>
    </xf>
    <xf numFmtId="0" fontId="6" fillId="0" borderId="24" xfId="0" applyFont="1" applyBorder="1" applyAlignment="1">
      <alignment/>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8"/>
  <sheetViews>
    <sheetView tabSelected="1" zoomScale="90" zoomScaleNormal="90" zoomScalePageLayoutView="0" workbookViewId="0" topLeftCell="A1">
      <selection activeCell="A9" sqref="A9"/>
    </sheetView>
  </sheetViews>
  <sheetFormatPr defaultColWidth="9.00390625" defaultRowHeight="12.75"/>
  <cols>
    <col min="1" max="1" width="38.25390625" style="0" customWidth="1"/>
    <col min="2" max="2" width="5.125" style="0" customWidth="1"/>
    <col min="3" max="3" width="5.125" style="0" hidden="1" customWidth="1"/>
    <col min="4" max="4" width="30.00390625" style="0" customWidth="1"/>
    <col min="5" max="5" width="15.75390625" style="0" customWidth="1"/>
    <col min="6" max="6" width="16.625" style="0" customWidth="1"/>
    <col min="7" max="7" width="18.25390625" style="0" customWidth="1"/>
    <col min="8" max="8" width="10.125" style="0" customWidth="1"/>
    <col min="9" max="9" width="10.75390625" style="0" customWidth="1"/>
  </cols>
  <sheetData>
    <row r="1" spans="1:7" ht="12.75">
      <c r="A1" s="4"/>
      <c r="B1" s="1"/>
      <c r="C1" s="1"/>
      <c r="D1" s="1"/>
      <c r="E1" s="1"/>
      <c r="F1" s="2"/>
      <c r="G1" s="2"/>
    </row>
    <row r="2" spans="1:8" ht="12.75" customHeight="1">
      <c r="A2" s="3"/>
      <c r="B2" s="8"/>
      <c r="C2" s="8"/>
      <c r="D2" s="110" t="s">
        <v>83</v>
      </c>
      <c r="E2" s="111"/>
      <c r="F2" s="9"/>
      <c r="G2" s="10"/>
      <c r="H2" s="10"/>
    </row>
    <row r="3" spans="1:8" ht="13.5" thickBot="1">
      <c r="A3" s="10"/>
      <c r="B3" s="8"/>
      <c r="C3" s="8"/>
      <c r="D3" s="111"/>
      <c r="E3" s="111"/>
      <c r="F3" s="9"/>
      <c r="G3" s="11"/>
      <c r="H3" s="10"/>
    </row>
    <row r="4" spans="1:8" ht="16.5" thickBot="1">
      <c r="A4" s="34" t="s">
        <v>86</v>
      </c>
      <c r="B4" s="35" t="s">
        <v>82</v>
      </c>
      <c r="C4" s="12"/>
      <c r="D4" s="111"/>
      <c r="E4" s="111"/>
      <c r="F4" s="3"/>
      <c r="G4" s="13" t="s">
        <v>6</v>
      </c>
      <c r="H4" s="10"/>
    </row>
    <row r="5" spans="1:8" ht="12.75">
      <c r="A5" s="10"/>
      <c r="B5" s="14"/>
      <c r="C5" s="14"/>
      <c r="D5" s="10"/>
      <c r="E5" s="10"/>
      <c r="F5" s="15" t="s">
        <v>15</v>
      </c>
      <c r="G5" s="16" t="s">
        <v>84</v>
      </c>
      <c r="H5" s="6"/>
    </row>
    <row r="6" spans="1:8" ht="12.75">
      <c r="A6" s="10"/>
      <c r="B6" s="14" t="s">
        <v>85</v>
      </c>
      <c r="C6" s="14"/>
      <c r="D6" s="10" t="s">
        <v>451</v>
      </c>
      <c r="E6" s="17"/>
      <c r="F6" s="18" t="s">
        <v>10</v>
      </c>
      <c r="G6" s="19" t="s">
        <v>452</v>
      </c>
      <c r="H6" s="7"/>
    </row>
    <row r="7" spans="1:8" ht="12.75">
      <c r="A7" s="20"/>
      <c r="B7" s="20"/>
      <c r="C7" s="20"/>
      <c r="D7" s="20"/>
      <c r="E7" s="21"/>
      <c r="F7" s="18" t="s">
        <v>8</v>
      </c>
      <c r="G7" s="22" t="s">
        <v>97</v>
      </c>
      <c r="H7" s="10"/>
    </row>
    <row r="8" spans="1:8" ht="12.75">
      <c r="A8" s="20" t="s">
        <v>99</v>
      </c>
      <c r="B8" s="20"/>
      <c r="C8" s="20"/>
      <c r="D8" s="20"/>
      <c r="E8" s="21"/>
      <c r="F8" s="18" t="s">
        <v>19</v>
      </c>
      <c r="G8" s="109" t="s">
        <v>98</v>
      </c>
      <c r="H8" s="10"/>
    </row>
    <row r="9" spans="1:8" ht="12.75">
      <c r="A9" s="20" t="s">
        <v>482</v>
      </c>
      <c r="B9" s="20"/>
      <c r="C9" s="20"/>
      <c r="D9" s="20"/>
      <c r="E9" s="21"/>
      <c r="F9" s="18" t="s">
        <v>446</v>
      </c>
      <c r="G9" s="109" t="s">
        <v>447</v>
      </c>
      <c r="H9" s="10"/>
    </row>
    <row r="10" spans="1:8" s="5" customFormat="1" ht="13.5" thickBot="1">
      <c r="A10" s="20" t="s">
        <v>483</v>
      </c>
      <c r="B10" s="20"/>
      <c r="C10" s="20"/>
      <c r="D10" s="20"/>
      <c r="E10" s="21"/>
      <c r="F10" s="18"/>
      <c r="G10" s="23"/>
      <c r="H10" s="10"/>
    </row>
    <row r="11" spans="1:8" ht="13.5" thickBot="1">
      <c r="A11" s="20" t="s">
        <v>5</v>
      </c>
      <c r="B11" s="20"/>
      <c r="C11" s="20"/>
      <c r="D11" s="20"/>
      <c r="E11" s="21"/>
      <c r="F11" s="18" t="s">
        <v>9</v>
      </c>
      <c r="G11" s="23" t="s">
        <v>4</v>
      </c>
      <c r="H11" s="10"/>
    </row>
    <row r="12" spans="1:8" ht="12.75">
      <c r="A12" s="20"/>
      <c r="B12" s="24"/>
      <c r="C12" s="24"/>
      <c r="D12" s="20"/>
      <c r="E12" s="21"/>
      <c r="F12" s="25"/>
      <c r="G12" s="25"/>
      <c r="H12" s="10"/>
    </row>
    <row r="13" spans="1:8" ht="12.75">
      <c r="A13" s="26"/>
      <c r="B13" s="26"/>
      <c r="C13" s="26"/>
      <c r="D13" s="27" t="s">
        <v>81</v>
      </c>
      <c r="E13" s="28"/>
      <c r="F13" s="29"/>
      <c r="G13" s="29"/>
      <c r="H13" s="10"/>
    </row>
    <row r="14" spans="1:8" ht="26.25" customHeight="1">
      <c r="A14" s="116" t="s">
        <v>7</v>
      </c>
      <c r="B14" s="114" t="s">
        <v>3</v>
      </c>
      <c r="C14" s="114" t="s">
        <v>12</v>
      </c>
      <c r="D14" s="114" t="s">
        <v>18</v>
      </c>
      <c r="E14" s="36"/>
      <c r="F14" s="112"/>
      <c r="G14" s="113"/>
      <c r="H14" s="10"/>
    </row>
    <row r="15" spans="1:8" ht="60">
      <c r="A15" s="117"/>
      <c r="B15" s="115"/>
      <c r="C15" s="115"/>
      <c r="D15" s="115"/>
      <c r="E15" s="37" t="s">
        <v>78</v>
      </c>
      <c r="F15" s="37" t="s">
        <v>79</v>
      </c>
      <c r="G15" s="37" t="s">
        <v>80</v>
      </c>
      <c r="H15" s="10"/>
    </row>
    <row r="16" spans="1:8" ht="15">
      <c r="A16" s="38">
        <v>1</v>
      </c>
      <c r="B16" s="39">
        <v>2</v>
      </c>
      <c r="C16" s="39" t="s">
        <v>13</v>
      </c>
      <c r="D16" s="39">
        <v>3</v>
      </c>
      <c r="E16" s="40">
        <v>4</v>
      </c>
      <c r="F16" s="41">
        <v>5</v>
      </c>
      <c r="G16" s="41">
        <v>6</v>
      </c>
      <c r="H16" s="10"/>
    </row>
    <row r="17" spans="1:8" ht="15">
      <c r="A17" s="42" t="s">
        <v>20</v>
      </c>
      <c r="B17" s="43">
        <v>10</v>
      </c>
      <c r="C17" s="44">
        <v>10</v>
      </c>
      <c r="D17" s="44" t="s">
        <v>151</v>
      </c>
      <c r="E17" s="45">
        <f>E18+E64</f>
        <v>11690500</v>
      </c>
      <c r="F17" s="45">
        <f>F18+F64</f>
        <v>523401.73000000004</v>
      </c>
      <c r="G17" s="45">
        <f aca="true" t="shared" si="0" ref="G17:G22">E17-F17</f>
        <v>11167098.27</v>
      </c>
      <c r="H17" s="10"/>
    </row>
    <row r="18" spans="1:8" ht="30">
      <c r="A18" s="42" t="s">
        <v>21</v>
      </c>
      <c r="B18" s="43">
        <v>10</v>
      </c>
      <c r="C18" s="44">
        <v>15</v>
      </c>
      <c r="D18" s="44" t="s">
        <v>103</v>
      </c>
      <c r="E18" s="45">
        <f>E19+E31+E43+E54+E58+E61+E25</f>
        <v>5840300</v>
      </c>
      <c r="F18" s="45">
        <f>F19+F31+F43+F54+F58+F61</f>
        <v>523401.73000000004</v>
      </c>
      <c r="G18" s="45">
        <f t="shared" si="0"/>
        <v>5316898.27</v>
      </c>
      <c r="H18" s="10"/>
    </row>
    <row r="19" spans="1:8" ht="30">
      <c r="A19" s="42" t="s">
        <v>22</v>
      </c>
      <c r="B19" s="43">
        <v>10</v>
      </c>
      <c r="C19" s="44">
        <v>20</v>
      </c>
      <c r="D19" s="44" t="s">
        <v>104</v>
      </c>
      <c r="E19" s="45">
        <f>E20</f>
        <v>1054000</v>
      </c>
      <c r="F19" s="45">
        <f>F20</f>
        <v>91757.14000000001</v>
      </c>
      <c r="G19" s="45">
        <f t="shared" si="0"/>
        <v>962242.86</v>
      </c>
      <c r="H19" s="10"/>
    </row>
    <row r="20" spans="1:8" ht="15">
      <c r="A20" s="42" t="s">
        <v>23</v>
      </c>
      <c r="B20" s="43">
        <v>10</v>
      </c>
      <c r="C20" s="44">
        <v>150</v>
      </c>
      <c r="D20" s="44" t="s">
        <v>105</v>
      </c>
      <c r="E20" s="45">
        <f>E21</f>
        <v>1054000</v>
      </c>
      <c r="F20" s="45">
        <f>F21+F23+F25</f>
        <v>91757.14000000001</v>
      </c>
      <c r="G20" s="45">
        <f t="shared" si="0"/>
        <v>962242.86</v>
      </c>
      <c r="H20" s="10"/>
    </row>
    <row r="21" spans="1:8" ht="135">
      <c r="A21" s="42" t="s">
        <v>154</v>
      </c>
      <c r="B21" s="43">
        <v>10</v>
      </c>
      <c r="C21" s="44">
        <v>170</v>
      </c>
      <c r="D21" s="44" t="s">
        <v>155</v>
      </c>
      <c r="E21" s="45">
        <v>1054000</v>
      </c>
      <c r="F21" s="45">
        <f>F22</f>
        <v>20133.93</v>
      </c>
      <c r="G21" s="45">
        <f t="shared" si="0"/>
        <v>1033866.07</v>
      </c>
      <c r="H21" s="10"/>
    </row>
    <row r="22" spans="1:8" ht="105">
      <c r="A22" s="42" t="s">
        <v>221</v>
      </c>
      <c r="B22" s="43">
        <v>10</v>
      </c>
      <c r="C22" s="44">
        <v>170</v>
      </c>
      <c r="D22" s="44" t="s">
        <v>156</v>
      </c>
      <c r="E22" s="45">
        <v>0</v>
      </c>
      <c r="F22" s="45">
        <v>20133.93</v>
      </c>
      <c r="G22" s="45">
        <f t="shared" si="0"/>
        <v>-20133.93</v>
      </c>
      <c r="H22" s="10"/>
    </row>
    <row r="23" spans="1:8" ht="195">
      <c r="A23" s="42" t="s">
        <v>206</v>
      </c>
      <c r="B23" s="43">
        <v>10</v>
      </c>
      <c r="C23" s="44">
        <v>170</v>
      </c>
      <c r="D23" s="44" t="s">
        <v>207</v>
      </c>
      <c r="E23" s="45">
        <v>0</v>
      </c>
      <c r="F23" s="45">
        <f>F24</f>
        <v>2631.5</v>
      </c>
      <c r="G23" s="45">
        <f aca="true" t="shared" si="1" ref="G23:G30">E23-F23</f>
        <v>-2631.5</v>
      </c>
      <c r="H23" s="10"/>
    </row>
    <row r="24" spans="1:8" ht="270">
      <c r="A24" s="42" t="s">
        <v>217</v>
      </c>
      <c r="B24" s="43">
        <v>10</v>
      </c>
      <c r="C24" s="44">
        <v>170</v>
      </c>
      <c r="D24" s="44" t="s">
        <v>218</v>
      </c>
      <c r="E24" s="45">
        <v>0</v>
      </c>
      <c r="F24" s="45">
        <v>2631.5</v>
      </c>
      <c r="G24" s="45">
        <f t="shared" si="1"/>
        <v>-2631.5</v>
      </c>
      <c r="H24" s="10"/>
    </row>
    <row r="25" spans="1:8" ht="60">
      <c r="A25" s="42" t="s">
        <v>454</v>
      </c>
      <c r="B25" s="43">
        <v>10</v>
      </c>
      <c r="C25" s="44">
        <v>170</v>
      </c>
      <c r="D25" s="44" t="s">
        <v>455</v>
      </c>
      <c r="E25" s="45">
        <f>E26</f>
        <v>703100</v>
      </c>
      <c r="F25" s="45">
        <f>F26</f>
        <v>68991.71</v>
      </c>
      <c r="G25" s="45">
        <f t="shared" si="1"/>
        <v>634108.29</v>
      </c>
      <c r="H25" s="10"/>
    </row>
    <row r="26" spans="1:8" ht="60">
      <c r="A26" s="42" t="s">
        <v>456</v>
      </c>
      <c r="B26" s="43">
        <v>10</v>
      </c>
      <c r="C26" s="44">
        <v>170</v>
      </c>
      <c r="D26" s="44" t="s">
        <v>457</v>
      </c>
      <c r="E26" s="45">
        <f>E27+E28+E29+E30</f>
        <v>703100</v>
      </c>
      <c r="F26" s="45">
        <f>F27+F28+F29+F30</f>
        <v>68991.71</v>
      </c>
      <c r="G26" s="45">
        <f t="shared" si="1"/>
        <v>634108.29</v>
      </c>
      <c r="H26" s="10"/>
    </row>
    <row r="27" spans="1:8" ht="123.75" customHeight="1">
      <c r="A27" s="42" t="s">
        <v>458</v>
      </c>
      <c r="B27" s="43">
        <v>10</v>
      </c>
      <c r="C27" s="44">
        <v>170</v>
      </c>
      <c r="D27" s="44" t="s">
        <v>459</v>
      </c>
      <c r="E27" s="45">
        <v>215000</v>
      </c>
      <c r="F27" s="45">
        <v>27004.72</v>
      </c>
      <c r="G27" s="45">
        <f t="shared" si="1"/>
        <v>187995.28</v>
      </c>
      <c r="H27" s="10"/>
    </row>
    <row r="28" spans="1:8" ht="167.25" customHeight="1">
      <c r="A28" s="42" t="s">
        <v>460</v>
      </c>
      <c r="B28" s="43">
        <v>10</v>
      </c>
      <c r="C28" s="44">
        <v>170</v>
      </c>
      <c r="D28" s="44" t="s">
        <v>461</v>
      </c>
      <c r="E28" s="45">
        <v>8000</v>
      </c>
      <c r="F28" s="45">
        <v>569.73</v>
      </c>
      <c r="G28" s="45">
        <f t="shared" si="1"/>
        <v>7430.27</v>
      </c>
      <c r="H28" s="10"/>
    </row>
    <row r="29" spans="1:8" ht="138" customHeight="1">
      <c r="A29" s="42" t="s">
        <v>462</v>
      </c>
      <c r="B29" s="43">
        <v>10</v>
      </c>
      <c r="C29" s="44">
        <v>170</v>
      </c>
      <c r="D29" s="44" t="s">
        <v>463</v>
      </c>
      <c r="E29" s="45">
        <v>471000</v>
      </c>
      <c r="F29" s="45">
        <v>44575.44</v>
      </c>
      <c r="G29" s="45">
        <f t="shared" si="1"/>
        <v>426424.56</v>
      </c>
      <c r="H29" s="10"/>
    </row>
    <row r="30" spans="1:8" ht="123.75" customHeight="1">
      <c r="A30" s="42" t="s">
        <v>464</v>
      </c>
      <c r="B30" s="43">
        <v>10</v>
      </c>
      <c r="C30" s="44">
        <v>170</v>
      </c>
      <c r="D30" s="44" t="s">
        <v>465</v>
      </c>
      <c r="E30" s="45">
        <v>9100</v>
      </c>
      <c r="F30" s="45">
        <v>-3158.18</v>
      </c>
      <c r="G30" s="45">
        <f t="shared" si="1"/>
        <v>12258.18</v>
      </c>
      <c r="H30" s="10"/>
    </row>
    <row r="31" spans="1:8" ht="30">
      <c r="A31" s="42" t="s">
        <v>24</v>
      </c>
      <c r="B31" s="43">
        <v>10</v>
      </c>
      <c r="C31" s="44">
        <v>820</v>
      </c>
      <c r="D31" s="44" t="s">
        <v>106</v>
      </c>
      <c r="E31" s="45">
        <f>E32+E41</f>
        <v>213300</v>
      </c>
      <c r="F31" s="45">
        <f>F32+F41</f>
        <v>20667.83</v>
      </c>
      <c r="G31" s="45">
        <f aca="true" t="shared" si="2" ref="G31:G42">E31-F31</f>
        <v>192632.16999999998</v>
      </c>
      <c r="H31" s="10"/>
    </row>
    <row r="32" spans="1:8" ht="45">
      <c r="A32" s="42" t="s">
        <v>25</v>
      </c>
      <c r="B32" s="43">
        <v>10</v>
      </c>
      <c r="C32" s="44">
        <v>830</v>
      </c>
      <c r="D32" s="44" t="s">
        <v>107</v>
      </c>
      <c r="E32" s="45">
        <f>E33</f>
        <v>200400</v>
      </c>
      <c r="F32" s="45">
        <f>F33+F37</f>
        <v>20667.83</v>
      </c>
      <c r="G32" s="45">
        <f t="shared" si="2"/>
        <v>179732.16999999998</v>
      </c>
      <c r="H32" s="10"/>
    </row>
    <row r="33" spans="1:8" ht="60">
      <c r="A33" s="42" t="s">
        <v>26</v>
      </c>
      <c r="B33" s="43">
        <v>10</v>
      </c>
      <c r="C33" s="44">
        <v>840</v>
      </c>
      <c r="D33" s="44" t="s">
        <v>202</v>
      </c>
      <c r="E33" s="45">
        <f>E34</f>
        <v>200400</v>
      </c>
      <c r="F33" s="45">
        <f>F34</f>
        <v>20600.550000000003</v>
      </c>
      <c r="G33" s="45">
        <f t="shared" si="2"/>
        <v>179799.45</v>
      </c>
      <c r="H33" s="10"/>
    </row>
    <row r="34" spans="1:8" ht="60">
      <c r="A34" s="42" t="s">
        <v>26</v>
      </c>
      <c r="B34" s="43" t="s">
        <v>93</v>
      </c>
      <c r="C34" s="44"/>
      <c r="D34" s="44" t="s">
        <v>144</v>
      </c>
      <c r="E34" s="45">
        <v>200400</v>
      </c>
      <c r="F34" s="45">
        <f>F35+F36</f>
        <v>20600.550000000003</v>
      </c>
      <c r="G34" s="45">
        <f t="shared" si="2"/>
        <v>179799.45</v>
      </c>
      <c r="H34" s="10"/>
    </row>
    <row r="35" spans="1:8" ht="120">
      <c r="A35" s="42" t="s">
        <v>208</v>
      </c>
      <c r="B35" s="43" t="s">
        <v>93</v>
      </c>
      <c r="C35" s="44"/>
      <c r="D35" s="44" t="s">
        <v>216</v>
      </c>
      <c r="E35" s="45">
        <v>0</v>
      </c>
      <c r="F35" s="45">
        <v>20600.33</v>
      </c>
      <c r="G35" s="45">
        <f t="shared" si="2"/>
        <v>-20600.33</v>
      </c>
      <c r="H35" s="10"/>
    </row>
    <row r="36" spans="1:8" ht="75">
      <c r="A36" s="42" t="s">
        <v>466</v>
      </c>
      <c r="B36" s="43" t="s">
        <v>93</v>
      </c>
      <c r="C36" s="44"/>
      <c r="D36" s="44" t="s">
        <v>467</v>
      </c>
      <c r="E36" s="45">
        <v>0</v>
      </c>
      <c r="F36" s="45">
        <v>0.22</v>
      </c>
      <c r="G36" s="45">
        <f t="shared" si="2"/>
        <v>-0.22</v>
      </c>
      <c r="H36" s="10"/>
    </row>
    <row r="37" spans="1:8" ht="90">
      <c r="A37" s="42" t="s">
        <v>211</v>
      </c>
      <c r="B37" s="43" t="s">
        <v>93</v>
      </c>
      <c r="C37" s="44"/>
      <c r="D37" s="44" t="s">
        <v>209</v>
      </c>
      <c r="E37" s="45">
        <v>0</v>
      </c>
      <c r="F37" s="45">
        <f>F38</f>
        <v>67.28</v>
      </c>
      <c r="G37" s="45">
        <f t="shared" si="2"/>
        <v>-67.28</v>
      </c>
      <c r="H37" s="10"/>
    </row>
    <row r="38" spans="1:8" ht="90">
      <c r="A38" s="42" t="s">
        <v>211</v>
      </c>
      <c r="B38" s="43" t="s">
        <v>93</v>
      </c>
      <c r="C38" s="44"/>
      <c r="D38" s="44" t="s">
        <v>210</v>
      </c>
      <c r="E38" s="45">
        <v>0</v>
      </c>
      <c r="F38" s="45">
        <f>F40+F39</f>
        <v>67.28</v>
      </c>
      <c r="G38" s="45">
        <f t="shared" si="2"/>
        <v>-67.28</v>
      </c>
      <c r="H38" s="10"/>
    </row>
    <row r="39" spans="1:8" ht="105">
      <c r="A39" s="42" t="s">
        <v>468</v>
      </c>
      <c r="B39" s="43"/>
      <c r="C39" s="44"/>
      <c r="D39" s="44" t="s">
        <v>469</v>
      </c>
      <c r="E39" s="45">
        <v>0</v>
      </c>
      <c r="F39" s="45">
        <v>3.29</v>
      </c>
      <c r="G39" s="45">
        <f t="shared" si="2"/>
        <v>-3.29</v>
      </c>
      <c r="H39" s="10"/>
    </row>
    <row r="40" spans="1:8" ht="150">
      <c r="A40" s="42" t="s">
        <v>222</v>
      </c>
      <c r="B40" s="43"/>
      <c r="C40" s="44"/>
      <c r="D40" s="44" t="s">
        <v>223</v>
      </c>
      <c r="E40" s="45">
        <v>0</v>
      </c>
      <c r="F40" s="45">
        <v>63.99</v>
      </c>
      <c r="G40" s="45">
        <f t="shared" si="2"/>
        <v>-63.99</v>
      </c>
      <c r="H40" s="10"/>
    </row>
    <row r="41" spans="1:8" ht="30">
      <c r="A41" s="42" t="s">
        <v>94</v>
      </c>
      <c r="B41" s="43" t="s">
        <v>93</v>
      </c>
      <c r="C41" s="44"/>
      <c r="D41" s="44" t="s">
        <v>157</v>
      </c>
      <c r="E41" s="45">
        <f>E42</f>
        <v>12900</v>
      </c>
      <c r="F41" s="45">
        <f>F42</f>
        <v>0</v>
      </c>
      <c r="G41" s="45">
        <f t="shared" si="2"/>
        <v>12900</v>
      </c>
      <c r="H41" s="10"/>
    </row>
    <row r="42" spans="1:8" ht="30">
      <c r="A42" s="42" t="s">
        <v>94</v>
      </c>
      <c r="B42" s="43" t="s">
        <v>93</v>
      </c>
      <c r="C42" s="44"/>
      <c r="D42" s="44" t="s">
        <v>201</v>
      </c>
      <c r="E42" s="45">
        <v>12900</v>
      </c>
      <c r="F42" s="45">
        <v>0</v>
      </c>
      <c r="G42" s="45">
        <f t="shared" si="2"/>
        <v>12900</v>
      </c>
      <c r="H42" s="10"/>
    </row>
    <row r="43" spans="1:8" ht="15">
      <c r="A43" s="42" t="s">
        <v>27</v>
      </c>
      <c r="B43" s="43">
        <v>10</v>
      </c>
      <c r="C43" s="44">
        <v>900</v>
      </c>
      <c r="D43" s="44" t="s">
        <v>108</v>
      </c>
      <c r="E43" s="45">
        <f>E44+E49</f>
        <v>3654800</v>
      </c>
      <c r="F43" s="45">
        <f>F44+F49</f>
        <v>407276.76</v>
      </c>
      <c r="G43" s="45">
        <f aca="true" t="shared" si="3" ref="G43:G60">E43-F43</f>
        <v>3247523.24</v>
      </c>
      <c r="H43" s="10"/>
    </row>
    <row r="44" spans="1:8" ht="30">
      <c r="A44" s="42" t="s">
        <v>28</v>
      </c>
      <c r="B44" s="43">
        <v>10</v>
      </c>
      <c r="C44" s="44">
        <v>910</v>
      </c>
      <c r="D44" s="44" t="s">
        <v>109</v>
      </c>
      <c r="E44" s="45">
        <f>E45</f>
        <v>560400</v>
      </c>
      <c r="F44" s="45">
        <f>F45</f>
        <v>5913.110000000001</v>
      </c>
      <c r="G44" s="45">
        <f t="shared" si="3"/>
        <v>554486.89</v>
      </c>
      <c r="H44" s="10"/>
    </row>
    <row r="45" spans="1:8" ht="81" customHeight="1">
      <c r="A45" s="42" t="s">
        <v>29</v>
      </c>
      <c r="B45" s="43">
        <v>10</v>
      </c>
      <c r="C45" s="44">
        <v>950</v>
      </c>
      <c r="D45" s="44" t="s">
        <v>110</v>
      </c>
      <c r="E45" s="45">
        <v>560400</v>
      </c>
      <c r="F45" s="45">
        <f>F46+F47+F48</f>
        <v>5913.110000000001</v>
      </c>
      <c r="G45" s="45">
        <f t="shared" si="3"/>
        <v>554486.89</v>
      </c>
      <c r="H45" s="10"/>
    </row>
    <row r="46" spans="1:8" ht="135" customHeight="1">
      <c r="A46" s="42" t="s">
        <v>219</v>
      </c>
      <c r="B46" s="43">
        <v>10</v>
      </c>
      <c r="C46" s="44">
        <v>950</v>
      </c>
      <c r="D46" s="44" t="s">
        <v>135</v>
      </c>
      <c r="E46" s="45">
        <v>0</v>
      </c>
      <c r="F46" s="45">
        <v>5524.52</v>
      </c>
      <c r="G46" s="45">
        <f t="shared" si="3"/>
        <v>-5524.52</v>
      </c>
      <c r="H46" s="10"/>
    </row>
    <row r="47" spans="1:8" ht="90.75" customHeight="1">
      <c r="A47" s="42" t="s">
        <v>470</v>
      </c>
      <c r="B47" s="43">
        <v>10</v>
      </c>
      <c r="C47" s="44">
        <v>950</v>
      </c>
      <c r="D47" s="44" t="s">
        <v>471</v>
      </c>
      <c r="E47" s="45">
        <v>0</v>
      </c>
      <c r="F47" s="45">
        <v>13.85</v>
      </c>
      <c r="G47" s="45">
        <f t="shared" si="3"/>
        <v>-13.85</v>
      </c>
      <c r="H47" s="10"/>
    </row>
    <row r="48" spans="1:8" ht="90.75" customHeight="1">
      <c r="A48" s="42" t="s">
        <v>472</v>
      </c>
      <c r="B48" s="43">
        <v>10</v>
      </c>
      <c r="C48" s="44">
        <v>950</v>
      </c>
      <c r="D48" s="44" t="s">
        <v>473</v>
      </c>
      <c r="E48" s="45">
        <v>0</v>
      </c>
      <c r="F48" s="45">
        <v>374.74</v>
      </c>
      <c r="G48" s="45">
        <f>E48-F48</f>
        <v>-374.74</v>
      </c>
      <c r="H48" s="10"/>
    </row>
    <row r="49" spans="1:8" ht="15">
      <c r="A49" s="42" t="s">
        <v>30</v>
      </c>
      <c r="B49" s="43">
        <v>10</v>
      </c>
      <c r="C49" s="44">
        <v>1030</v>
      </c>
      <c r="D49" s="44" t="s">
        <v>111</v>
      </c>
      <c r="E49" s="45">
        <f>E50+E52</f>
        <v>3094400</v>
      </c>
      <c r="F49" s="45">
        <f>F50+F52</f>
        <v>401363.65</v>
      </c>
      <c r="G49" s="45">
        <f t="shared" si="3"/>
        <v>2693036.35</v>
      </c>
      <c r="H49" s="10"/>
    </row>
    <row r="50" spans="1:8" ht="15">
      <c r="A50" s="42" t="s">
        <v>474</v>
      </c>
      <c r="B50" s="43">
        <v>10</v>
      </c>
      <c r="C50" s="44">
        <v>1040</v>
      </c>
      <c r="D50" s="44" t="s">
        <v>475</v>
      </c>
      <c r="E50" s="45">
        <f>E51</f>
        <v>1348400</v>
      </c>
      <c r="F50" s="45">
        <f>F51</f>
        <v>145589</v>
      </c>
      <c r="G50" s="45">
        <f t="shared" si="3"/>
        <v>1202811</v>
      </c>
      <c r="H50" s="10"/>
    </row>
    <row r="51" spans="1:8" ht="59.25" customHeight="1">
      <c r="A51" s="42" t="s">
        <v>476</v>
      </c>
      <c r="B51" s="43">
        <v>10</v>
      </c>
      <c r="C51" s="44">
        <v>1080</v>
      </c>
      <c r="D51" s="44" t="s">
        <v>477</v>
      </c>
      <c r="E51" s="45">
        <v>1348400</v>
      </c>
      <c r="F51" s="45">
        <v>145589</v>
      </c>
      <c r="G51" s="45">
        <f t="shared" si="3"/>
        <v>1202811</v>
      </c>
      <c r="H51" s="10"/>
    </row>
    <row r="52" spans="1:8" ht="22.5" customHeight="1">
      <c r="A52" s="42" t="s">
        <v>478</v>
      </c>
      <c r="B52" s="43">
        <v>10</v>
      </c>
      <c r="C52" s="44">
        <v>1080</v>
      </c>
      <c r="D52" s="44" t="s">
        <v>479</v>
      </c>
      <c r="E52" s="45">
        <f>E53</f>
        <v>1746000</v>
      </c>
      <c r="F52" s="45">
        <f>F53</f>
        <v>255774.65</v>
      </c>
      <c r="G52" s="45">
        <f t="shared" si="3"/>
        <v>1490225.35</v>
      </c>
      <c r="H52" s="10"/>
    </row>
    <row r="53" spans="1:8" ht="60">
      <c r="A53" s="42" t="s">
        <v>480</v>
      </c>
      <c r="B53" s="43">
        <v>10</v>
      </c>
      <c r="C53" s="44">
        <v>1080</v>
      </c>
      <c r="D53" s="44" t="s">
        <v>481</v>
      </c>
      <c r="E53" s="45">
        <v>1746000</v>
      </c>
      <c r="F53" s="45">
        <v>255774.65</v>
      </c>
      <c r="G53" s="45">
        <f t="shared" si="3"/>
        <v>1490225.35</v>
      </c>
      <c r="H53" s="10"/>
    </row>
    <row r="54" spans="1:8" ht="15">
      <c r="A54" s="42" t="s">
        <v>31</v>
      </c>
      <c r="B54" s="43">
        <v>10</v>
      </c>
      <c r="C54" s="44">
        <v>1340</v>
      </c>
      <c r="D54" s="44" t="s">
        <v>112</v>
      </c>
      <c r="E54" s="45">
        <f>E55</f>
        <v>46500</v>
      </c>
      <c r="F54" s="45">
        <f>F55</f>
        <v>3700</v>
      </c>
      <c r="G54" s="45">
        <f t="shared" si="3"/>
        <v>42800</v>
      </c>
      <c r="H54" s="10"/>
    </row>
    <row r="55" spans="1:8" ht="90">
      <c r="A55" s="42" t="s">
        <v>32</v>
      </c>
      <c r="B55" s="43">
        <v>10</v>
      </c>
      <c r="C55" s="44">
        <v>1420</v>
      </c>
      <c r="D55" s="44" t="s">
        <v>113</v>
      </c>
      <c r="E55" s="45">
        <f>E56</f>
        <v>46500</v>
      </c>
      <c r="F55" s="45">
        <f>F56</f>
        <v>3700</v>
      </c>
      <c r="G55" s="45">
        <f t="shared" si="3"/>
        <v>42800</v>
      </c>
      <c r="H55" s="10"/>
    </row>
    <row r="56" spans="1:8" ht="150">
      <c r="A56" s="42" t="s">
        <v>33</v>
      </c>
      <c r="B56" s="43">
        <v>10</v>
      </c>
      <c r="C56" s="44">
        <v>1440</v>
      </c>
      <c r="D56" s="44" t="s">
        <v>152</v>
      </c>
      <c r="E56" s="45">
        <v>46500</v>
      </c>
      <c r="F56" s="45">
        <f>F57</f>
        <v>3700</v>
      </c>
      <c r="G56" s="45">
        <f t="shared" si="3"/>
        <v>42800</v>
      </c>
      <c r="H56" s="10"/>
    </row>
    <row r="57" spans="1:8" ht="150">
      <c r="A57" s="42" t="s">
        <v>33</v>
      </c>
      <c r="B57" s="43">
        <v>10</v>
      </c>
      <c r="C57" s="44">
        <v>1440</v>
      </c>
      <c r="D57" s="44" t="s">
        <v>203</v>
      </c>
      <c r="E57" s="45">
        <v>0</v>
      </c>
      <c r="F57" s="45">
        <v>3700</v>
      </c>
      <c r="G57" s="45">
        <f>E57-F57</f>
        <v>-3700</v>
      </c>
      <c r="H57" s="10"/>
    </row>
    <row r="58" spans="1:8" ht="45">
      <c r="A58" s="42" t="s">
        <v>450</v>
      </c>
      <c r="B58" s="43">
        <v>10</v>
      </c>
      <c r="C58" s="44">
        <v>3210</v>
      </c>
      <c r="D58" s="44" t="s">
        <v>158</v>
      </c>
      <c r="E58" s="45">
        <f>E59</f>
        <v>100</v>
      </c>
      <c r="F58" s="45">
        <f>F59</f>
        <v>0</v>
      </c>
      <c r="G58" s="45">
        <f>E58-F58</f>
        <v>100</v>
      </c>
      <c r="H58" s="10"/>
    </row>
    <row r="59" spans="1:8" ht="150">
      <c r="A59" s="42" t="s">
        <v>100</v>
      </c>
      <c r="B59" s="43">
        <v>10</v>
      </c>
      <c r="C59" s="44">
        <v>3210</v>
      </c>
      <c r="D59" s="44" t="s">
        <v>136</v>
      </c>
      <c r="E59" s="45">
        <f>E60</f>
        <v>100</v>
      </c>
      <c r="F59" s="45">
        <f>F60</f>
        <v>0</v>
      </c>
      <c r="G59" s="45">
        <f t="shared" si="3"/>
        <v>100</v>
      </c>
      <c r="H59" s="10"/>
    </row>
    <row r="60" spans="1:8" ht="105">
      <c r="A60" s="42" t="s">
        <v>101</v>
      </c>
      <c r="B60" s="43">
        <v>10</v>
      </c>
      <c r="C60" s="44">
        <v>3220</v>
      </c>
      <c r="D60" s="44" t="s">
        <v>137</v>
      </c>
      <c r="E60" s="45">
        <v>100</v>
      </c>
      <c r="F60" s="45">
        <v>0</v>
      </c>
      <c r="G60" s="45">
        <f t="shared" si="3"/>
        <v>100</v>
      </c>
      <c r="H60" s="10"/>
    </row>
    <row r="61" spans="1:8" ht="30">
      <c r="A61" s="42" t="s">
        <v>204</v>
      </c>
      <c r="B61" s="43" t="s">
        <v>93</v>
      </c>
      <c r="C61" s="44"/>
      <c r="D61" s="44" t="s">
        <v>205</v>
      </c>
      <c r="E61" s="45">
        <f>E62</f>
        <v>168500</v>
      </c>
      <c r="F61" s="45">
        <f>F62</f>
        <v>0</v>
      </c>
      <c r="G61" s="45">
        <f>E61-F61</f>
        <v>168500</v>
      </c>
      <c r="H61" s="10"/>
    </row>
    <row r="62" spans="1:8" ht="75">
      <c r="A62" s="42" t="s">
        <v>212</v>
      </c>
      <c r="B62" s="43" t="s">
        <v>93</v>
      </c>
      <c r="C62" s="44"/>
      <c r="D62" s="44" t="s">
        <v>214</v>
      </c>
      <c r="E62" s="45">
        <f>E63</f>
        <v>168500</v>
      </c>
      <c r="F62" s="45">
        <f>F63</f>
        <v>0</v>
      </c>
      <c r="G62" s="45">
        <f>E62-F62</f>
        <v>168500</v>
      </c>
      <c r="H62" s="10"/>
    </row>
    <row r="63" spans="1:8" ht="90">
      <c r="A63" s="42" t="s">
        <v>213</v>
      </c>
      <c r="B63" s="43" t="s">
        <v>93</v>
      </c>
      <c r="C63" s="44"/>
      <c r="D63" s="44" t="s">
        <v>215</v>
      </c>
      <c r="E63" s="45">
        <v>168500</v>
      </c>
      <c r="F63" s="45">
        <v>0</v>
      </c>
      <c r="G63" s="45">
        <f>E63-F63</f>
        <v>168500</v>
      </c>
      <c r="H63" s="10"/>
    </row>
    <row r="64" spans="1:8" ht="25.5" customHeight="1">
      <c r="A64" s="42" t="s">
        <v>34</v>
      </c>
      <c r="B64" s="43">
        <v>10</v>
      </c>
      <c r="C64" s="44">
        <v>8270</v>
      </c>
      <c r="D64" s="44" t="s">
        <v>114</v>
      </c>
      <c r="E64" s="45">
        <f>E65</f>
        <v>5850200</v>
      </c>
      <c r="F64" s="45">
        <f>F65</f>
        <v>0</v>
      </c>
      <c r="G64" s="45">
        <f>E64-F64</f>
        <v>5850200</v>
      </c>
      <c r="H64" s="10"/>
    </row>
    <row r="65" spans="1:8" ht="72.75" customHeight="1">
      <c r="A65" s="42" t="s">
        <v>35</v>
      </c>
      <c r="B65" s="43">
        <v>10</v>
      </c>
      <c r="C65" s="44">
        <v>8390</v>
      </c>
      <c r="D65" s="44" t="s">
        <v>115</v>
      </c>
      <c r="E65" s="45">
        <f>E66+E71</f>
        <v>5850200</v>
      </c>
      <c r="F65" s="45">
        <f>F66+F71</f>
        <v>0</v>
      </c>
      <c r="G65" s="45">
        <f aca="true" t="shared" si="4" ref="G65:G75">E65-F65</f>
        <v>5850200</v>
      </c>
      <c r="H65" s="10"/>
    </row>
    <row r="66" spans="1:8" ht="45">
      <c r="A66" s="42" t="s">
        <v>36</v>
      </c>
      <c r="B66" s="43">
        <v>10</v>
      </c>
      <c r="C66" s="44">
        <v>8400</v>
      </c>
      <c r="D66" s="44" t="s">
        <v>116</v>
      </c>
      <c r="E66" s="45">
        <f>E67+E69</f>
        <v>5685300</v>
      </c>
      <c r="F66" s="45">
        <f>F67+F69</f>
        <v>0</v>
      </c>
      <c r="G66" s="45">
        <f t="shared" si="4"/>
        <v>5685300</v>
      </c>
      <c r="H66" s="10"/>
    </row>
    <row r="67" spans="1:8" ht="30">
      <c r="A67" s="42" t="s">
        <v>37</v>
      </c>
      <c r="B67" s="43">
        <v>10</v>
      </c>
      <c r="C67" s="44">
        <v>8410</v>
      </c>
      <c r="D67" s="44" t="s">
        <v>117</v>
      </c>
      <c r="E67" s="45">
        <f>E68</f>
        <v>5685300</v>
      </c>
      <c r="F67" s="45">
        <f>F68</f>
        <v>0</v>
      </c>
      <c r="G67" s="45">
        <f t="shared" si="4"/>
        <v>5685300</v>
      </c>
      <c r="H67" s="10"/>
    </row>
    <row r="68" spans="1:8" ht="45">
      <c r="A68" s="42" t="s">
        <v>38</v>
      </c>
      <c r="B68" s="43">
        <v>10</v>
      </c>
      <c r="C68" s="44">
        <v>8460</v>
      </c>
      <c r="D68" s="44" t="s">
        <v>118</v>
      </c>
      <c r="E68" s="45">
        <v>5685300</v>
      </c>
      <c r="F68" s="45">
        <v>0</v>
      </c>
      <c r="G68" s="45">
        <f t="shared" si="4"/>
        <v>5685300</v>
      </c>
      <c r="H68" s="10"/>
    </row>
    <row r="69" spans="1:8" ht="45">
      <c r="A69" s="42" t="s">
        <v>224</v>
      </c>
      <c r="B69" s="43">
        <v>10</v>
      </c>
      <c r="C69" s="44">
        <v>8460</v>
      </c>
      <c r="D69" s="44" t="s">
        <v>226</v>
      </c>
      <c r="E69" s="45">
        <f>E70</f>
        <v>0</v>
      </c>
      <c r="F69" s="45">
        <f>F70</f>
        <v>0</v>
      </c>
      <c r="G69" s="45">
        <f>E69-F69</f>
        <v>0</v>
      </c>
      <c r="H69" s="10"/>
    </row>
    <row r="70" spans="1:8" ht="45">
      <c r="A70" s="42" t="s">
        <v>225</v>
      </c>
      <c r="B70" s="43">
        <v>10</v>
      </c>
      <c r="C70" s="44">
        <v>8460</v>
      </c>
      <c r="D70" s="44" t="s">
        <v>227</v>
      </c>
      <c r="E70" s="45">
        <v>0</v>
      </c>
      <c r="F70" s="45">
        <v>0</v>
      </c>
      <c r="G70" s="45">
        <f>E70-F70</f>
        <v>0</v>
      </c>
      <c r="H70" s="10"/>
    </row>
    <row r="71" spans="1:8" ht="45">
      <c r="A71" s="42" t="s">
        <v>39</v>
      </c>
      <c r="B71" s="43">
        <v>10</v>
      </c>
      <c r="C71" s="44">
        <v>10660</v>
      </c>
      <c r="D71" s="44" t="s">
        <v>119</v>
      </c>
      <c r="E71" s="45">
        <f>E72+E74</f>
        <v>164900</v>
      </c>
      <c r="F71" s="45">
        <f>F72+F74</f>
        <v>0</v>
      </c>
      <c r="G71" s="45">
        <f t="shared" si="4"/>
        <v>164900</v>
      </c>
      <c r="H71" s="10"/>
    </row>
    <row r="72" spans="1:8" ht="75">
      <c r="A72" s="42" t="s">
        <v>40</v>
      </c>
      <c r="B72" s="43">
        <v>10</v>
      </c>
      <c r="C72" s="44">
        <v>11470</v>
      </c>
      <c r="D72" s="44" t="s">
        <v>120</v>
      </c>
      <c r="E72" s="45">
        <f>E73</f>
        <v>164700</v>
      </c>
      <c r="F72" s="45">
        <f>F73</f>
        <v>0</v>
      </c>
      <c r="G72" s="45">
        <f t="shared" si="4"/>
        <v>164700</v>
      </c>
      <c r="H72" s="10"/>
    </row>
    <row r="73" spans="1:8" ht="75">
      <c r="A73" s="42" t="s">
        <v>41</v>
      </c>
      <c r="B73" s="43">
        <v>10</v>
      </c>
      <c r="C73" s="44">
        <v>11520</v>
      </c>
      <c r="D73" s="44" t="s">
        <v>121</v>
      </c>
      <c r="E73" s="45">
        <v>164700</v>
      </c>
      <c r="F73" s="45">
        <v>0</v>
      </c>
      <c r="G73" s="45">
        <f t="shared" si="4"/>
        <v>164700</v>
      </c>
      <c r="H73" s="10"/>
    </row>
    <row r="74" spans="1:8" ht="60">
      <c r="A74" s="42" t="s">
        <v>145</v>
      </c>
      <c r="B74" s="43" t="s">
        <v>93</v>
      </c>
      <c r="C74" s="44"/>
      <c r="D74" s="44" t="s">
        <v>146</v>
      </c>
      <c r="E74" s="45">
        <f>E75</f>
        <v>200</v>
      </c>
      <c r="F74" s="45">
        <f>F75</f>
        <v>0</v>
      </c>
      <c r="G74" s="45">
        <f t="shared" si="4"/>
        <v>200</v>
      </c>
      <c r="H74" s="10"/>
    </row>
    <row r="75" spans="1:8" ht="60">
      <c r="A75" s="42" t="s">
        <v>159</v>
      </c>
      <c r="B75" s="43" t="s">
        <v>93</v>
      </c>
      <c r="C75" s="44"/>
      <c r="D75" s="44" t="s">
        <v>147</v>
      </c>
      <c r="E75" s="45">
        <v>200</v>
      </c>
      <c r="F75" s="45">
        <v>0</v>
      </c>
      <c r="G75" s="45">
        <f t="shared" si="4"/>
        <v>200</v>
      </c>
      <c r="H75" s="10"/>
    </row>
    <row r="76" spans="1:8" ht="15">
      <c r="A76" s="46"/>
      <c r="B76" s="31"/>
      <c r="C76" s="31"/>
      <c r="D76" s="31"/>
      <c r="E76" s="32"/>
      <c r="F76" s="33"/>
      <c r="G76" s="33"/>
      <c r="H76" s="10"/>
    </row>
    <row r="77" spans="1:8" ht="12.75">
      <c r="A77" s="30"/>
      <c r="B77" s="10"/>
      <c r="C77" s="10"/>
      <c r="D77" s="10"/>
      <c r="E77" s="10"/>
      <c r="F77" s="10"/>
      <c r="G77" s="10"/>
      <c r="H77" s="10"/>
    </row>
    <row r="78" ht="12.75">
      <c r="A78" s="10"/>
    </row>
  </sheetData>
  <sheetProtection/>
  <mergeCells count="6">
    <mergeCell ref="D2:E4"/>
    <mergeCell ref="F14:G14"/>
    <mergeCell ref="D14:D15"/>
    <mergeCell ref="C14:C15"/>
    <mergeCell ref="B14:B15"/>
    <mergeCell ref="A14:A15"/>
  </mergeCells>
  <printOptions/>
  <pageMargins left="0.7874015748031497" right="0.3937007874015748" top="0.5511811023622047" bottom="0.5905511811023623" header="0.1968503937007874" footer="0.1968503937007874"/>
  <pageSetup horizontalDpi="600" verticalDpi="600" orientation="portrait" paperSize="8"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G203"/>
  <sheetViews>
    <sheetView zoomScalePageLayoutView="0" workbookViewId="0" topLeftCell="A1">
      <selection activeCell="E143" sqref="E143"/>
    </sheetView>
  </sheetViews>
  <sheetFormatPr defaultColWidth="9.00390625" defaultRowHeight="12.75"/>
  <cols>
    <col min="1" max="1" width="32.875" style="63" customWidth="1"/>
    <col min="2" max="2" width="8.375" style="63" customWidth="1"/>
    <col min="3" max="3" width="6.125" style="63" hidden="1" customWidth="1"/>
    <col min="4" max="4" width="30.25390625" style="63" customWidth="1"/>
    <col min="5" max="5" width="16.875" style="63" customWidth="1"/>
    <col min="6" max="6" width="15.75390625" style="63" customWidth="1"/>
    <col min="7" max="7" width="17.875" style="63" customWidth="1"/>
    <col min="8" max="16384" width="9.125" style="63" customWidth="1"/>
  </cols>
  <sheetData>
    <row r="1" spans="1:5" ht="12.75">
      <c r="A1" s="60"/>
      <c r="B1" s="60"/>
      <c r="C1" s="60"/>
      <c r="D1" s="61" t="s">
        <v>89</v>
      </c>
      <c r="E1" s="62"/>
    </row>
    <row r="2" spans="1:7" ht="26.25" customHeight="1">
      <c r="A2" s="120" t="s">
        <v>7</v>
      </c>
      <c r="B2" s="122" t="s">
        <v>3</v>
      </c>
      <c r="C2" s="122" t="s">
        <v>12</v>
      </c>
      <c r="D2" s="122" t="s">
        <v>17</v>
      </c>
      <c r="E2" s="64"/>
      <c r="F2" s="118"/>
      <c r="G2" s="119"/>
    </row>
    <row r="3" spans="1:7" ht="38.25">
      <c r="A3" s="121"/>
      <c r="B3" s="123"/>
      <c r="C3" s="123"/>
      <c r="D3" s="123"/>
      <c r="E3" s="65" t="s">
        <v>87</v>
      </c>
      <c r="F3" s="65" t="s">
        <v>11</v>
      </c>
      <c r="G3" s="65" t="s">
        <v>88</v>
      </c>
    </row>
    <row r="4" spans="1:7" ht="12.75">
      <c r="A4" s="66">
        <v>1</v>
      </c>
      <c r="B4" s="67">
        <v>2</v>
      </c>
      <c r="C4" s="68" t="s">
        <v>13</v>
      </c>
      <c r="D4" s="67">
        <v>3</v>
      </c>
      <c r="E4" s="69">
        <v>4</v>
      </c>
      <c r="F4" s="70">
        <v>5</v>
      </c>
      <c r="G4" s="70">
        <v>6</v>
      </c>
    </row>
    <row r="5" spans="1:7" ht="12.75">
      <c r="A5" s="71" t="s">
        <v>43</v>
      </c>
      <c r="B5" s="72">
        <v>200</v>
      </c>
      <c r="C5" s="72">
        <v>1</v>
      </c>
      <c r="D5" s="73"/>
      <c r="E5" s="74">
        <f>E6+E100+E113+E124+E136+E157+E164+E180+E188+E195</f>
        <v>11690500</v>
      </c>
      <c r="F5" s="74">
        <f>F6+F100+F113+F124+F136+F157+F164+F180+F188+F195</f>
        <v>455387.51</v>
      </c>
      <c r="G5" s="74">
        <f aca="true" t="shared" si="0" ref="G5:G35">E5-F5</f>
        <v>11235112.49</v>
      </c>
    </row>
    <row r="6" spans="1:7" ht="12.75">
      <c r="A6" s="106" t="s">
        <v>160</v>
      </c>
      <c r="B6" s="72">
        <v>200</v>
      </c>
      <c r="C6" s="72">
        <v>570</v>
      </c>
      <c r="D6" s="107" t="s">
        <v>153</v>
      </c>
      <c r="E6" s="74">
        <f>E7+E18+E53+E58</f>
        <v>4943000</v>
      </c>
      <c r="F6" s="74">
        <f>F7+F18+F53+F58</f>
        <v>70318.70999999999</v>
      </c>
      <c r="G6" s="74">
        <f t="shared" si="0"/>
        <v>4872681.29</v>
      </c>
    </row>
    <row r="7" spans="1:7" ht="51">
      <c r="A7" s="71" t="s">
        <v>57</v>
      </c>
      <c r="B7" s="72">
        <v>200</v>
      </c>
      <c r="C7" s="72">
        <v>570</v>
      </c>
      <c r="D7" s="73" t="s">
        <v>138</v>
      </c>
      <c r="E7" s="74">
        <f>E8</f>
        <v>850500</v>
      </c>
      <c r="F7" s="74">
        <f>F8</f>
        <v>10000</v>
      </c>
      <c r="G7" s="74">
        <f t="shared" si="0"/>
        <v>840500</v>
      </c>
    </row>
    <row r="8" spans="1:7" ht="140.25">
      <c r="A8" s="106" t="s">
        <v>228</v>
      </c>
      <c r="B8" s="72">
        <v>200</v>
      </c>
      <c r="C8" s="72">
        <v>570</v>
      </c>
      <c r="D8" s="107" t="s">
        <v>229</v>
      </c>
      <c r="E8" s="74">
        <f>E9</f>
        <v>850500</v>
      </c>
      <c r="F8" s="74">
        <f>F9</f>
        <v>10000</v>
      </c>
      <c r="G8" s="74">
        <f t="shared" si="0"/>
        <v>840500</v>
      </c>
    </row>
    <row r="9" spans="1:7" ht="165.75">
      <c r="A9" s="106" t="s">
        <v>230</v>
      </c>
      <c r="B9" s="72">
        <v>200</v>
      </c>
      <c r="C9" s="72">
        <v>570</v>
      </c>
      <c r="D9" s="107" t="s">
        <v>231</v>
      </c>
      <c r="E9" s="74">
        <f>E10+E15</f>
        <v>850500</v>
      </c>
      <c r="F9" s="74">
        <f>F10+F15</f>
        <v>10000</v>
      </c>
      <c r="G9" s="74">
        <f t="shared" si="0"/>
        <v>840500</v>
      </c>
    </row>
    <row r="10" spans="1:7" ht="25.5">
      <c r="A10" s="106" t="s">
        <v>182</v>
      </c>
      <c r="B10" s="72">
        <v>200</v>
      </c>
      <c r="C10" s="72">
        <v>570</v>
      </c>
      <c r="D10" s="107" t="s">
        <v>232</v>
      </c>
      <c r="E10" s="74">
        <f>E11</f>
        <v>800500</v>
      </c>
      <c r="F10" s="74">
        <f>F11</f>
        <v>10000</v>
      </c>
      <c r="G10" s="74">
        <f t="shared" si="0"/>
        <v>790500</v>
      </c>
    </row>
    <row r="11" spans="1:7" ht="12.75">
      <c r="A11" s="106" t="s">
        <v>161</v>
      </c>
      <c r="B11" s="72">
        <v>200</v>
      </c>
      <c r="C11" s="72">
        <v>570</v>
      </c>
      <c r="D11" s="107" t="s">
        <v>233</v>
      </c>
      <c r="E11" s="74">
        <f>E12</f>
        <v>800500</v>
      </c>
      <c r="F11" s="74">
        <f>F12</f>
        <v>10000</v>
      </c>
      <c r="G11" s="74">
        <f t="shared" si="0"/>
        <v>790500</v>
      </c>
    </row>
    <row r="12" spans="1:7" ht="25.5">
      <c r="A12" s="106" t="s">
        <v>44</v>
      </c>
      <c r="B12" s="72">
        <v>200</v>
      </c>
      <c r="C12" s="72">
        <v>570</v>
      </c>
      <c r="D12" s="107" t="s">
        <v>234</v>
      </c>
      <c r="E12" s="74">
        <f>E13+E14</f>
        <v>800500</v>
      </c>
      <c r="F12" s="74">
        <f>F13+F14</f>
        <v>10000</v>
      </c>
      <c r="G12" s="74">
        <f t="shared" si="0"/>
        <v>790500</v>
      </c>
    </row>
    <row r="13" spans="1:7" ht="12.75">
      <c r="A13" s="71" t="s">
        <v>45</v>
      </c>
      <c r="B13" s="72">
        <v>200</v>
      </c>
      <c r="C13" s="72">
        <v>585</v>
      </c>
      <c r="D13" s="107" t="s">
        <v>235</v>
      </c>
      <c r="E13" s="74">
        <v>602800</v>
      </c>
      <c r="F13" s="74">
        <v>10000</v>
      </c>
      <c r="G13" s="74">
        <f t="shared" si="0"/>
        <v>592800</v>
      </c>
    </row>
    <row r="14" spans="1:7" ht="25.5">
      <c r="A14" s="71" t="s">
        <v>47</v>
      </c>
      <c r="B14" s="72">
        <v>200</v>
      </c>
      <c r="C14" s="72">
        <v>595</v>
      </c>
      <c r="D14" s="107" t="s">
        <v>236</v>
      </c>
      <c r="E14" s="74">
        <v>197700</v>
      </c>
      <c r="F14" s="74">
        <v>0</v>
      </c>
      <c r="G14" s="74">
        <f t="shared" si="0"/>
        <v>197700</v>
      </c>
    </row>
    <row r="15" spans="1:7" ht="25.5">
      <c r="A15" s="106" t="s">
        <v>183</v>
      </c>
      <c r="B15" s="72">
        <v>200</v>
      </c>
      <c r="C15" s="72">
        <v>595</v>
      </c>
      <c r="D15" s="107" t="s">
        <v>237</v>
      </c>
      <c r="E15" s="74">
        <f>E16+E17</f>
        <v>50000</v>
      </c>
      <c r="F15" s="74">
        <f>F16+F17</f>
        <v>0</v>
      </c>
      <c r="G15" s="74">
        <f t="shared" si="0"/>
        <v>50000</v>
      </c>
    </row>
    <row r="16" spans="1:7" ht="12.75">
      <c r="A16" s="71" t="s">
        <v>46</v>
      </c>
      <c r="B16" s="72">
        <v>200</v>
      </c>
      <c r="C16" s="72">
        <v>590</v>
      </c>
      <c r="D16" s="107" t="s">
        <v>238</v>
      </c>
      <c r="E16" s="74">
        <v>38000</v>
      </c>
      <c r="F16" s="74">
        <v>0</v>
      </c>
      <c r="G16" s="74">
        <f t="shared" si="0"/>
        <v>38000</v>
      </c>
    </row>
    <row r="17" spans="1:7" ht="25.5">
      <c r="A17" s="106" t="s">
        <v>47</v>
      </c>
      <c r="B17" s="72">
        <v>200</v>
      </c>
      <c r="C17" s="72">
        <v>590</v>
      </c>
      <c r="D17" s="107" t="s">
        <v>239</v>
      </c>
      <c r="E17" s="74">
        <v>12000</v>
      </c>
      <c r="F17" s="74">
        <v>0</v>
      </c>
      <c r="G17" s="74">
        <f>E17-F17</f>
        <v>12000</v>
      </c>
    </row>
    <row r="18" spans="1:7" ht="76.5">
      <c r="A18" s="71" t="s">
        <v>58</v>
      </c>
      <c r="B18" s="72">
        <v>200</v>
      </c>
      <c r="C18" s="72">
        <v>950</v>
      </c>
      <c r="D18" s="73" t="s">
        <v>139</v>
      </c>
      <c r="E18" s="74">
        <f>E19+E47</f>
        <v>3749500</v>
      </c>
      <c r="F18" s="74">
        <f>F19+F47</f>
        <v>55318.71</v>
      </c>
      <c r="G18" s="74">
        <f t="shared" si="0"/>
        <v>3694181.29</v>
      </c>
    </row>
    <row r="19" spans="1:7" ht="140.25">
      <c r="A19" s="106" t="s">
        <v>228</v>
      </c>
      <c r="B19" s="72">
        <v>200</v>
      </c>
      <c r="C19" s="72">
        <v>570</v>
      </c>
      <c r="D19" s="107" t="s">
        <v>240</v>
      </c>
      <c r="E19" s="74">
        <f>E21+E25+E31+E34+E42</f>
        <v>3749300</v>
      </c>
      <c r="F19" s="74">
        <f>F21+F25+F31+F34+F42</f>
        <v>55318.71</v>
      </c>
      <c r="G19" s="74">
        <f t="shared" si="0"/>
        <v>3693981.29</v>
      </c>
    </row>
    <row r="20" spans="1:7" ht="90" customHeight="1">
      <c r="A20" s="106" t="s">
        <v>241</v>
      </c>
      <c r="B20" s="72">
        <v>200</v>
      </c>
      <c r="C20" s="72">
        <v>570</v>
      </c>
      <c r="D20" s="107" t="s">
        <v>242</v>
      </c>
      <c r="E20" s="74">
        <f>E21+E25</f>
        <v>3351500</v>
      </c>
      <c r="F20" s="74">
        <f>F21+F25</f>
        <v>18276.51</v>
      </c>
      <c r="G20" s="74">
        <f t="shared" si="0"/>
        <v>3333223.49</v>
      </c>
    </row>
    <row r="21" spans="1:7" ht="25.5">
      <c r="A21" s="106" t="s">
        <v>182</v>
      </c>
      <c r="B21" s="72">
        <v>200</v>
      </c>
      <c r="C21" s="72">
        <v>570</v>
      </c>
      <c r="D21" s="107" t="s">
        <v>243</v>
      </c>
      <c r="E21" s="74">
        <f>E22</f>
        <v>3201500</v>
      </c>
      <c r="F21" s="74">
        <f>F22</f>
        <v>18276.51</v>
      </c>
      <c r="G21" s="74">
        <f t="shared" si="0"/>
        <v>3183223.49</v>
      </c>
    </row>
    <row r="22" spans="1:7" ht="25.5">
      <c r="A22" s="106" t="s">
        <v>44</v>
      </c>
      <c r="B22" s="72">
        <v>200</v>
      </c>
      <c r="C22" s="72">
        <v>570</v>
      </c>
      <c r="D22" s="107" t="s">
        <v>244</v>
      </c>
      <c r="E22" s="74">
        <f>E23+E24</f>
        <v>3201500</v>
      </c>
      <c r="F22" s="74">
        <f>F23+F24</f>
        <v>18276.51</v>
      </c>
      <c r="G22" s="74">
        <f t="shared" si="0"/>
        <v>3183223.49</v>
      </c>
    </row>
    <row r="23" spans="1:7" ht="12.75">
      <c r="A23" s="71" t="s">
        <v>45</v>
      </c>
      <c r="B23" s="72">
        <v>200</v>
      </c>
      <c r="C23" s="72">
        <v>585</v>
      </c>
      <c r="D23" s="107" t="s">
        <v>245</v>
      </c>
      <c r="E23" s="74">
        <v>2648500</v>
      </c>
      <c r="F23" s="74">
        <v>18950</v>
      </c>
      <c r="G23" s="74">
        <f t="shared" si="0"/>
        <v>2629550</v>
      </c>
    </row>
    <row r="24" spans="1:7" ht="25.5">
      <c r="A24" s="71" t="s">
        <v>47</v>
      </c>
      <c r="B24" s="72">
        <v>200</v>
      </c>
      <c r="C24" s="72">
        <v>595</v>
      </c>
      <c r="D24" s="107" t="s">
        <v>246</v>
      </c>
      <c r="E24" s="74">
        <v>553000</v>
      </c>
      <c r="F24" s="74">
        <v>-673.49</v>
      </c>
      <c r="G24" s="74">
        <f t="shared" si="0"/>
        <v>553673.49</v>
      </c>
    </row>
    <row r="25" spans="1:7" ht="25.5">
      <c r="A25" s="106" t="s">
        <v>183</v>
      </c>
      <c r="B25" s="72">
        <v>200</v>
      </c>
      <c r="C25" s="72">
        <v>595</v>
      </c>
      <c r="D25" s="107" t="s">
        <v>247</v>
      </c>
      <c r="E25" s="74">
        <f>E26</f>
        <v>150000</v>
      </c>
      <c r="F25" s="74">
        <f>F26</f>
        <v>0</v>
      </c>
      <c r="G25" s="74">
        <f t="shared" si="0"/>
        <v>150000</v>
      </c>
    </row>
    <row r="26" spans="1:7" ht="25.5">
      <c r="A26" s="106" t="s">
        <v>44</v>
      </c>
      <c r="B26" s="72">
        <v>200</v>
      </c>
      <c r="C26" s="72">
        <v>570</v>
      </c>
      <c r="D26" s="107" t="s">
        <v>248</v>
      </c>
      <c r="E26" s="74">
        <f>E27+E28</f>
        <v>150000</v>
      </c>
      <c r="F26" s="74">
        <f>F27+F28</f>
        <v>0</v>
      </c>
      <c r="G26" s="74">
        <f t="shared" si="0"/>
        <v>150000</v>
      </c>
    </row>
    <row r="27" spans="1:7" ht="12.75">
      <c r="A27" s="71" t="s">
        <v>46</v>
      </c>
      <c r="B27" s="72">
        <v>200</v>
      </c>
      <c r="C27" s="72">
        <v>590</v>
      </c>
      <c r="D27" s="107" t="s">
        <v>249</v>
      </c>
      <c r="E27" s="74">
        <v>125000</v>
      </c>
      <c r="F27" s="74">
        <v>0</v>
      </c>
      <c r="G27" s="74">
        <f t="shared" si="0"/>
        <v>125000</v>
      </c>
    </row>
    <row r="28" spans="1:7" ht="25.5">
      <c r="A28" s="106" t="s">
        <v>47</v>
      </c>
      <c r="B28" s="72">
        <v>200</v>
      </c>
      <c r="C28" s="72">
        <v>590</v>
      </c>
      <c r="D28" s="107" t="s">
        <v>250</v>
      </c>
      <c r="E28" s="74">
        <v>25000</v>
      </c>
      <c r="F28" s="74">
        <v>0</v>
      </c>
      <c r="G28" s="74">
        <f>E28-F28</f>
        <v>25000</v>
      </c>
    </row>
    <row r="29" spans="1:7" ht="38.25">
      <c r="A29" s="106" t="s">
        <v>191</v>
      </c>
      <c r="B29" s="72">
        <v>200</v>
      </c>
      <c r="C29" s="72">
        <v>590</v>
      </c>
      <c r="D29" s="107" t="s">
        <v>251</v>
      </c>
      <c r="E29" s="74">
        <f>E30</f>
        <v>382800</v>
      </c>
      <c r="F29" s="74">
        <f>F30</f>
        <v>29811.2</v>
      </c>
      <c r="G29" s="74">
        <f>E29-F29</f>
        <v>352988.8</v>
      </c>
    </row>
    <row r="30" spans="1:7" ht="38.25">
      <c r="A30" s="106" t="s">
        <v>192</v>
      </c>
      <c r="B30" s="72">
        <v>200</v>
      </c>
      <c r="C30" s="72">
        <v>590</v>
      </c>
      <c r="D30" s="107" t="s">
        <v>252</v>
      </c>
      <c r="E30" s="74">
        <f>E31+E34</f>
        <v>382800</v>
      </c>
      <c r="F30" s="74">
        <f>F31+F34</f>
        <v>29811.2</v>
      </c>
      <c r="G30" s="74">
        <f>E30-F30</f>
        <v>352988.8</v>
      </c>
    </row>
    <row r="31" spans="1:7" ht="38.25">
      <c r="A31" s="106" t="s">
        <v>184</v>
      </c>
      <c r="B31" s="72">
        <v>200</v>
      </c>
      <c r="C31" s="72">
        <v>590</v>
      </c>
      <c r="D31" s="107" t="s">
        <v>253</v>
      </c>
      <c r="E31" s="74">
        <f>E32</f>
        <v>55000</v>
      </c>
      <c r="F31" s="74">
        <f>F32</f>
        <v>2895.97</v>
      </c>
      <c r="G31" s="74">
        <f t="shared" si="0"/>
        <v>52104.03</v>
      </c>
    </row>
    <row r="32" spans="1:7" ht="12.75">
      <c r="A32" s="106" t="s">
        <v>48</v>
      </c>
      <c r="B32" s="72">
        <v>200</v>
      </c>
      <c r="C32" s="72">
        <v>590</v>
      </c>
      <c r="D32" s="107" t="s">
        <v>254</v>
      </c>
      <c r="E32" s="74">
        <f>E33</f>
        <v>55000</v>
      </c>
      <c r="F32" s="74">
        <f>F33</f>
        <v>2895.97</v>
      </c>
      <c r="G32" s="74">
        <f t="shared" si="0"/>
        <v>52104.03</v>
      </c>
    </row>
    <row r="33" spans="1:7" ht="12.75">
      <c r="A33" s="106" t="s">
        <v>49</v>
      </c>
      <c r="B33" s="72">
        <v>200</v>
      </c>
      <c r="C33" s="72">
        <v>590</v>
      </c>
      <c r="D33" s="107" t="s">
        <v>255</v>
      </c>
      <c r="E33" s="74">
        <v>55000</v>
      </c>
      <c r="F33" s="74">
        <v>2895.97</v>
      </c>
      <c r="G33" s="74">
        <f t="shared" si="0"/>
        <v>52104.03</v>
      </c>
    </row>
    <row r="34" spans="1:7" ht="38.25">
      <c r="A34" s="106" t="s">
        <v>185</v>
      </c>
      <c r="B34" s="72">
        <v>200</v>
      </c>
      <c r="C34" s="72">
        <v>590</v>
      </c>
      <c r="D34" s="107" t="s">
        <v>256</v>
      </c>
      <c r="E34" s="74">
        <f>E35+E39</f>
        <v>327800</v>
      </c>
      <c r="F34" s="74">
        <f>F35+F39</f>
        <v>26915.23</v>
      </c>
      <c r="G34" s="74">
        <f t="shared" si="0"/>
        <v>300884.77</v>
      </c>
    </row>
    <row r="35" spans="1:7" ht="12.75">
      <c r="A35" s="106" t="s">
        <v>48</v>
      </c>
      <c r="B35" s="72">
        <v>200</v>
      </c>
      <c r="C35" s="72">
        <v>590</v>
      </c>
      <c r="D35" s="107" t="s">
        <v>257</v>
      </c>
      <c r="E35" s="74">
        <f>E36+E37+E38</f>
        <v>216200</v>
      </c>
      <c r="F35" s="74">
        <f>F36+F37+F38</f>
        <v>12675.23</v>
      </c>
      <c r="G35" s="74">
        <f t="shared" si="0"/>
        <v>203524.77</v>
      </c>
    </row>
    <row r="36" spans="1:7" ht="12.75">
      <c r="A36" s="71" t="s">
        <v>50</v>
      </c>
      <c r="B36" s="72">
        <v>200</v>
      </c>
      <c r="C36" s="72">
        <v>995</v>
      </c>
      <c r="D36" s="107" t="s">
        <v>258</v>
      </c>
      <c r="E36" s="74">
        <v>81200</v>
      </c>
      <c r="F36" s="74">
        <v>6575.23</v>
      </c>
      <c r="G36" s="74">
        <f aca="true" t="shared" si="1" ref="G36:G55">E36-F36</f>
        <v>74624.77</v>
      </c>
    </row>
    <row r="37" spans="1:7" ht="25.5">
      <c r="A37" s="71" t="s">
        <v>51</v>
      </c>
      <c r="B37" s="72">
        <v>200</v>
      </c>
      <c r="C37" s="72">
        <v>1005</v>
      </c>
      <c r="D37" s="107" t="s">
        <v>259</v>
      </c>
      <c r="E37" s="74">
        <v>35000</v>
      </c>
      <c r="F37" s="74">
        <v>1100</v>
      </c>
      <c r="G37" s="74">
        <f t="shared" si="1"/>
        <v>33900</v>
      </c>
    </row>
    <row r="38" spans="1:7" ht="12.75">
      <c r="A38" s="71" t="s">
        <v>52</v>
      </c>
      <c r="B38" s="72">
        <v>200</v>
      </c>
      <c r="C38" s="72">
        <v>1010</v>
      </c>
      <c r="D38" s="107" t="s">
        <v>260</v>
      </c>
      <c r="E38" s="74">
        <v>100000</v>
      </c>
      <c r="F38" s="74">
        <v>5000</v>
      </c>
      <c r="G38" s="74">
        <f t="shared" si="1"/>
        <v>95000</v>
      </c>
    </row>
    <row r="39" spans="1:7" ht="25.5">
      <c r="A39" s="71" t="s">
        <v>54</v>
      </c>
      <c r="B39" s="72">
        <v>200</v>
      </c>
      <c r="C39" s="72">
        <v>1090</v>
      </c>
      <c r="D39" s="107" t="s">
        <v>261</v>
      </c>
      <c r="E39" s="108">
        <f>E40+E41</f>
        <v>111600</v>
      </c>
      <c r="F39" s="74">
        <f>F40+F41</f>
        <v>14240</v>
      </c>
      <c r="G39" s="74">
        <f t="shared" si="1"/>
        <v>97360</v>
      </c>
    </row>
    <row r="40" spans="1:7" ht="25.5">
      <c r="A40" s="71" t="s">
        <v>55</v>
      </c>
      <c r="B40" s="72">
        <v>200</v>
      </c>
      <c r="C40" s="72">
        <v>1095</v>
      </c>
      <c r="D40" s="107" t="s">
        <v>262</v>
      </c>
      <c r="E40" s="74">
        <v>20000</v>
      </c>
      <c r="F40" s="74">
        <v>0</v>
      </c>
      <c r="G40" s="74">
        <f t="shared" si="1"/>
        <v>20000</v>
      </c>
    </row>
    <row r="41" spans="1:7" ht="25.5">
      <c r="A41" s="71" t="s">
        <v>56</v>
      </c>
      <c r="B41" s="72">
        <v>200</v>
      </c>
      <c r="C41" s="72">
        <v>1105</v>
      </c>
      <c r="D41" s="107" t="s">
        <v>263</v>
      </c>
      <c r="E41" s="74">
        <v>91600</v>
      </c>
      <c r="F41" s="74">
        <v>14240</v>
      </c>
      <c r="G41" s="74">
        <f t="shared" si="1"/>
        <v>77360</v>
      </c>
    </row>
    <row r="42" spans="1:7" ht="12.75">
      <c r="A42" s="106" t="s">
        <v>190</v>
      </c>
      <c r="B42" s="72">
        <v>200</v>
      </c>
      <c r="C42" s="72">
        <v>1105</v>
      </c>
      <c r="D42" s="107" t="s">
        <v>264</v>
      </c>
      <c r="E42" s="74">
        <f>E43+E45</f>
        <v>15000</v>
      </c>
      <c r="F42" s="74">
        <f>F43+F45</f>
        <v>7231</v>
      </c>
      <c r="G42" s="74">
        <f t="shared" si="1"/>
        <v>7769</v>
      </c>
    </row>
    <row r="43" spans="1:7" ht="25.5">
      <c r="A43" s="106" t="s">
        <v>186</v>
      </c>
      <c r="B43" s="72">
        <v>200</v>
      </c>
      <c r="C43" s="72">
        <v>1105</v>
      </c>
      <c r="D43" s="107" t="s">
        <v>265</v>
      </c>
      <c r="E43" s="74">
        <f>E44</f>
        <v>5000</v>
      </c>
      <c r="F43" s="74">
        <f>F44</f>
        <v>2</v>
      </c>
      <c r="G43" s="74">
        <f t="shared" si="1"/>
        <v>4998</v>
      </c>
    </row>
    <row r="44" spans="1:7" ht="12.75">
      <c r="A44" s="106" t="s">
        <v>53</v>
      </c>
      <c r="B44" s="72">
        <v>200</v>
      </c>
      <c r="C44" s="72">
        <v>1105</v>
      </c>
      <c r="D44" s="107" t="s">
        <v>266</v>
      </c>
      <c r="E44" s="74">
        <v>5000</v>
      </c>
      <c r="F44" s="74">
        <v>2</v>
      </c>
      <c r="G44" s="74">
        <f t="shared" si="1"/>
        <v>4998</v>
      </c>
    </row>
    <row r="45" spans="1:7" ht="25.5">
      <c r="A45" s="106" t="s">
        <v>187</v>
      </c>
      <c r="B45" s="72">
        <v>200</v>
      </c>
      <c r="C45" s="72">
        <v>1105</v>
      </c>
      <c r="D45" s="107" t="s">
        <v>267</v>
      </c>
      <c r="E45" s="74">
        <f>E46</f>
        <v>10000</v>
      </c>
      <c r="F45" s="74">
        <f>F46</f>
        <v>7229</v>
      </c>
      <c r="G45" s="74">
        <f t="shared" si="1"/>
        <v>2771</v>
      </c>
    </row>
    <row r="46" spans="1:7" ht="12.75">
      <c r="A46" s="106" t="s">
        <v>53</v>
      </c>
      <c r="B46" s="72">
        <v>200</v>
      </c>
      <c r="C46" s="72">
        <v>1105</v>
      </c>
      <c r="D46" s="107" t="s">
        <v>268</v>
      </c>
      <c r="E46" s="74">
        <v>10000</v>
      </c>
      <c r="F46" s="74">
        <v>7229</v>
      </c>
      <c r="G46" s="74">
        <f t="shared" si="1"/>
        <v>2771</v>
      </c>
    </row>
    <row r="47" spans="1:7" ht="12.75">
      <c r="A47" s="106" t="s">
        <v>188</v>
      </c>
      <c r="B47" s="72">
        <v>200</v>
      </c>
      <c r="C47" s="72">
        <v>1105</v>
      </c>
      <c r="D47" s="107" t="s">
        <v>189</v>
      </c>
      <c r="E47" s="74">
        <f aca="true" t="shared" si="2" ref="E47:F51">E48</f>
        <v>200</v>
      </c>
      <c r="F47" s="74">
        <f t="shared" si="2"/>
        <v>0</v>
      </c>
      <c r="G47" s="74">
        <f t="shared" si="1"/>
        <v>200</v>
      </c>
    </row>
    <row r="48" spans="1:7" ht="38.25">
      <c r="A48" s="106" t="s">
        <v>269</v>
      </c>
      <c r="B48" s="72">
        <v>200</v>
      </c>
      <c r="C48" s="72">
        <v>1105</v>
      </c>
      <c r="D48" s="107" t="s">
        <v>270</v>
      </c>
      <c r="E48" s="74">
        <f t="shared" si="2"/>
        <v>200</v>
      </c>
      <c r="F48" s="74">
        <f t="shared" si="2"/>
        <v>0</v>
      </c>
      <c r="G48" s="74">
        <f t="shared" si="1"/>
        <v>200</v>
      </c>
    </row>
    <row r="49" spans="1:7" ht="242.25">
      <c r="A49" s="106" t="s">
        <v>271</v>
      </c>
      <c r="B49" s="72">
        <v>200</v>
      </c>
      <c r="C49" s="72">
        <v>1105</v>
      </c>
      <c r="D49" s="107" t="s">
        <v>272</v>
      </c>
      <c r="E49" s="74">
        <f t="shared" si="2"/>
        <v>200</v>
      </c>
      <c r="F49" s="74">
        <f t="shared" si="2"/>
        <v>0</v>
      </c>
      <c r="G49" s="74">
        <f t="shared" si="1"/>
        <v>200</v>
      </c>
    </row>
    <row r="50" spans="1:7" ht="38.25">
      <c r="A50" s="106" t="s">
        <v>185</v>
      </c>
      <c r="B50" s="72">
        <v>200</v>
      </c>
      <c r="C50" s="72">
        <v>590</v>
      </c>
      <c r="D50" s="107" t="s">
        <v>273</v>
      </c>
      <c r="E50" s="74">
        <f t="shared" si="2"/>
        <v>200</v>
      </c>
      <c r="F50" s="74">
        <f t="shared" si="2"/>
        <v>0</v>
      </c>
      <c r="G50" s="74">
        <f t="shared" si="1"/>
        <v>200</v>
      </c>
    </row>
    <row r="51" spans="1:7" ht="25.5">
      <c r="A51" s="71" t="s">
        <v>54</v>
      </c>
      <c r="B51" s="72">
        <v>200</v>
      </c>
      <c r="C51" s="72">
        <v>1090</v>
      </c>
      <c r="D51" s="107" t="s">
        <v>274</v>
      </c>
      <c r="E51" s="108">
        <f t="shared" si="2"/>
        <v>200</v>
      </c>
      <c r="F51" s="74">
        <f t="shared" si="2"/>
        <v>0</v>
      </c>
      <c r="G51" s="74">
        <f t="shared" si="1"/>
        <v>200</v>
      </c>
    </row>
    <row r="52" spans="1:7" ht="25.5">
      <c r="A52" s="71" t="s">
        <v>56</v>
      </c>
      <c r="B52" s="72">
        <v>200</v>
      </c>
      <c r="C52" s="72">
        <v>1105</v>
      </c>
      <c r="D52" s="107" t="s">
        <v>275</v>
      </c>
      <c r="E52" s="74">
        <v>200</v>
      </c>
      <c r="F52" s="74">
        <v>0</v>
      </c>
      <c r="G52" s="74">
        <f t="shared" si="1"/>
        <v>200</v>
      </c>
    </row>
    <row r="53" spans="1:7" ht="12.75">
      <c r="A53" s="71" t="s">
        <v>96</v>
      </c>
      <c r="B53" s="72">
        <v>200</v>
      </c>
      <c r="C53" s="72">
        <v>1520</v>
      </c>
      <c r="D53" s="73" t="s">
        <v>148</v>
      </c>
      <c r="E53" s="74">
        <f aca="true" t="shared" si="3" ref="E53:F56">E54</f>
        <v>50000</v>
      </c>
      <c r="F53" s="74">
        <f t="shared" si="3"/>
        <v>0</v>
      </c>
      <c r="G53" s="74">
        <f t="shared" si="1"/>
        <v>50000</v>
      </c>
    </row>
    <row r="54" spans="1:7" ht="89.25">
      <c r="A54" s="106" t="s">
        <v>276</v>
      </c>
      <c r="B54" s="72">
        <v>200</v>
      </c>
      <c r="C54" s="72">
        <v>1520</v>
      </c>
      <c r="D54" s="107" t="s">
        <v>277</v>
      </c>
      <c r="E54" s="74">
        <f>E55</f>
        <v>50000</v>
      </c>
      <c r="F54" s="74">
        <f>F55</f>
        <v>0</v>
      </c>
      <c r="G54" s="74">
        <f t="shared" si="1"/>
        <v>50000</v>
      </c>
    </row>
    <row r="55" spans="1:7" ht="12.75">
      <c r="A55" s="106" t="s">
        <v>190</v>
      </c>
      <c r="B55" s="72">
        <v>200</v>
      </c>
      <c r="C55" s="72">
        <v>1520</v>
      </c>
      <c r="D55" s="107" t="s">
        <v>278</v>
      </c>
      <c r="E55" s="74">
        <f t="shared" si="3"/>
        <v>50000</v>
      </c>
      <c r="F55" s="74">
        <f t="shared" si="3"/>
        <v>0</v>
      </c>
      <c r="G55" s="74">
        <f t="shared" si="1"/>
        <v>50000</v>
      </c>
    </row>
    <row r="56" spans="1:7" ht="12.75">
      <c r="A56" s="106" t="s">
        <v>193</v>
      </c>
      <c r="B56" s="72">
        <v>200</v>
      </c>
      <c r="C56" s="72">
        <v>1655</v>
      </c>
      <c r="D56" s="107" t="s">
        <v>279</v>
      </c>
      <c r="E56" s="74">
        <f t="shared" si="3"/>
        <v>50000</v>
      </c>
      <c r="F56" s="74">
        <f t="shared" si="3"/>
        <v>0</v>
      </c>
      <c r="G56" s="74">
        <f aca="true" t="shared" si="4" ref="G56:G104">E56-F56</f>
        <v>50000</v>
      </c>
    </row>
    <row r="57" spans="1:7" ht="12.75">
      <c r="A57" s="71" t="s">
        <v>53</v>
      </c>
      <c r="B57" s="72">
        <v>200</v>
      </c>
      <c r="C57" s="72">
        <v>1655</v>
      </c>
      <c r="D57" s="107" t="s">
        <v>280</v>
      </c>
      <c r="E57" s="74">
        <v>50000</v>
      </c>
      <c r="F57" s="74">
        <v>0</v>
      </c>
      <c r="G57" s="74">
        <f t="shared" si="4"/>
        <v>50000</v>
      </c>
    </row>
    <row r="58" spans="1:7" ht="25.5">
      <c r="A58" s="106" t="s">
        <v>194</v>
      </c>
      <c r="B58" s="72" t="s">
        <v>95</v>
      </c>
      <c r="C58" s="72"/>
      <c r="D58" s="107" t="s">
        <v>162</v>
      </c>
      <c r="E58" s="74">
        <f>E59+E68+E73+E80+E85+E90+E95</f>
        <v>293000</v>
      </c>
      <c r="F58" s="74">
        <f>F59+F68+F73+F80+F85+F90+F95</f>
        <v>5000</v>
      </c>
      <c r="G58" s="74">
        <f t="shared" si="4"/>
        <v>288000</v>
      </c>
    </row>
    <row r="59" spans="1:7" ht="76.5">
      <c r="A59" s="106" t="s">
        <v>281</v>
      </c>
      <c r="B59" s="72" t="s">
        <v>95</v>
      </c>
      <c r="C59" s="72"/>
      <c r="D59" s="107" t="s">
        <v>282</v>
      </c>
      <c r="E59" s="74">
        <f>E60+E64</f>
        <v>35000</v>
      </c>
      <c r="F59" s="74">
        <f>F60+F64</f>
        <v>0</v>
      </c>
      <c r="G59" s="74">
        <f t="shared" si="4"/>
        <v>35000</v>
      </c>
    </row>
    <row r="60" spans="1:7" ht="165.75">
      <c r="A60" s="106" t="s">
        <v>305</v>
      </c>
      <c r="B60" s="72" t="s">
        <v>95</v>
      </c>
      <c r="C60" s="72"/>
      <c r="D60" s="107" t="s">
        <v>306</v>
      </c>
      <c r="E60" s="74">
        <f aca="true" t="shared" si="5" ref="E60:F62">E61</f>
        <v>15000</v>
      </c>
      <c r="F60" s="74">
        <f t="shared" si="5"/>
        <v>0</v>
      </c>
      <c r="G60" s="74">
        <f>E60-F60</f>
        <v>15000</v>
      </c>
    </row>
    <row r="61" spans="1:7" ht="38.25">
      <c r="A61" s="106" t="s">
        <v>185</v>
      </c>
      <c r="B61" s="72" t="s">
        <v>95</v>
      </c>
      <c r="C61" s="72"/>
      <c r="D61" s="107" t="s">
        <v>283</v>
      </c>
      <c r="E61" s="74">
        <f t="shared" si="5"/>
        <v>15000</v>
      </c>
      <c r="F61" s="74">
        <f t="shared" si="5"/>
        <v>0</v>
      </c>
      <c r="G61" s="74">
        <f t="shared" si="4"/>
        <v>15000</v>
      </c>
    </row>
    <row r="62" spans="1:7" ht="12.75">
      <c r="A62" s="106" t="s">
        <v>48</v>
      </c>
      <c r="B62" s="72" t="s">
        <v>95</v>
      </c>
      <c r="C62" s="72"/>
      <c r="D62" s="107" t="s">
        <v>284</v>
      </c>
      <c r="E62" s="74">
        <f t="shared" si="5"/>
        <v>15000</v>
      </c>
      <c r="F62" s="74">
        <f t="shared" si="5"/>
        <v>0</v>
      </c>
      <c r="G62" s="74">
        <f t="shared" si="4"/>
        <v>15000</v>
      </c>
    </row>
    <row r="63" spans="1:7" ht="12.75">
      <c r="A63" s="106" t="s">
        <v>52</v>
      </c>
      <c r="B63" s="72" t="s">
        <v>95</v>
      </c>
      <c r="C63" s="72"/>
      <c r="D63" s="107" t="s">
        <v>285</v>
      </c>
      <c r="E63" s="74">
        <v>15000</v>
      </c>
      <c r="F63" s="74">
        <v>0</v>
      </c>
      <c r="G63" s="74">
        <f t="shared" si="4"/>
        <v>15000</v>
      </c>
    </row>
    <row r="64" spans="1:7" ht="102">
      <c r="A64" s="106" t="s">
        <v>286</v>
      </c>
      <c r="B64" s="72" t="s">
        <v>95</v>
      </c>
      <c r="C64" s="72"/>
      <c r="D64" s="107" t="s">
        <v>287</v>
      </c>
      <c r="E64" s="74">
        <f aca="true" t="shared" si="6" ref="E64:F66">E65</f>
        <v>20000</v>
      </c>
      <c r="F64" s="74">
        <f t="shared" si="6"/>
        <v>0</v>
      </c>
      <c r="G64" s="74">
        <f aca="true" t="shared" si="7" ref="G64:G72">E64-F64</f>
        <v>20000</v>
      </c>
    </row>
    <row r="65" spans="1:7" ht="38.25">
      <c r="A65" s="106" t="s">
        <v>185</v>
      </c>
      <c r="B65" s="72" t="s">
        <v>95</v>
      </c>
      <c r="C65" s="72"/>
      <c r="D65" s="107" t="s">
        <v>288</v>
      </c>
      <c r="E65" s="74">
        <f t="shared" si="6"/>
        <v>20000</v>
      </c>
      <c r="F65" s="74">
        <f t="shared" si="6"/>
        <v>0</v>
      </c>
      <c r="G65" s="74">
        <f t="shared" si="7"/>
        <v>20000</v>
      </c>
    </row>
    <row r="66" spans="1:7" ht="12.75">
      <c r="A66" s="106" t="s">
        <v>48</v>
      </c>
      <c r="B66" s="72" t="s">
        <v>95</v>
      </c>
      <c r="C66" s="72"/>
      <c r="D66" s="107" t="s">
        <v>289</v>
      </c>
      <c r="E66" s="74">
        <f t="shared" si="6"/>
        <v>20000</v>
      </c>
      <c r="F66" s="74">
        <f t="shared" si="6"/>
        <v>0</v>
      </c>
      <c r="G66" s="74">
        <f t="shared" si="7"/>
        <v>20000</v>
      </c>
    </row>
    <row r="67" spans="1:7" ht="12.75">
      <c r="A67" s="106" t="s">
        <v>52</v>
      </c>
      <c r="B67" s="72" t="s">
        <v>95</v>
      </c>
      <c r="C67" s="72"/>
      <c r="D67" s="107" t="s">
        <v>290</v>
      </c>
      <c r="E67" s="74">
        <v>20000</v>
      </c>
      <c r="F67" s="74">
        <v>0</v>
      </c>
      <c r="G67" s="74">
        <f t="shared" si="7"/>
        <v>20000</v>
      </c>
    </row>
    <row r="68" spans="1:7" ht="51">
      <c r="A68" s="106" t="s">
        <v>291</v>
      </c>
      <c r="B68" s="72" t="s">
        <v>95</v>
      </c>
      <c r="C68" s="72"/>
      <c r="D68" s="107" t="s">
        <v>292</v>
      </c>
      <c r="E68" s="74">
        <f aca="true" t="shared" si="8" ref="E68:F71">E69</f>
        <v>5000</v>
      </c>
      <c r="F68" s="74">
        <f t="shared" si="8"/>
        <v>0</v>
      </c>
      <c r="G68" s="74">
        <f t="shared" si="7"/>
        <v>5000</v>
      </c>
    </row>
    <row r="69" spans="1:7" ht="38.25">
      <c r="A69" s="106" t="s">
        <v>307</v>
      </c>
      <c r="B69" s="72" t="s">
        <v>95</v>
      </c>
      <c r="C69" s="72"/>
      <c r="D69" s="107" t="s">
        <v>308</v>
      </c>
      <c r="E69" s="74">
        <f t="shared" si="8"/>
        <v>5000</v>
      </c>
      <c r="F69" s="74">
        <f t="shared" si="8"/>
        <v>0</v>
      </c>
      <c r="G69" s="74">
        <f t="shared" si="7"/>
        <v>5000</v>
      </c>
    </row>
    <row r="70" spans="1:7" ht="38.25">
      <c r="A70" s="106" t="s">
        <v>185</v>
      </c>
      <c r="B70" s="72" t="s">
        <v>95</v>
      </c>
      <c r="C70" s="72"/>
      <c r="D70" s="107" t="s">
        <v>293</v>
      </c>
      <c r="E70" s="74">
        <f t="shared" si="8"/>
        <v>5000</v>
      </c>
      <c r="F70" s="74">
        <f t="shared" si="8"/>
        <v>0</v>
      </c>
      <c r="G70" s="74">
        <f t="shared" si="7"/>
        <v>5000</v>
      </c>
    </row>
    <row r="71" spans="1:7" ht="12.75">
      <c r="A71" s="106" t="s">
        <v>48</v>
      </c>
      <c r="B71" s="72" t="s">
        <v>95</v>
      </c>
      <c r="C71" s="72"/>
      <c r="D71" s="107" t="s">
        <v>294</v>
      </c>
      <c r="E71" s="74">
        <f t="shared" si="8"/>
        <v>5000</v>
      </c>
      <c r="F71" s="74">
        <f t="shared" si="8"/>
        <v>0</v>
      </c>
      <c r="G71" s="74">
        <f t="shared" si="7"/>
        <v>5000</v>
      </c>
    </row>
    <row r="72" spans="1:7" ht="12.75">
      <c r="A72" s="106" t="s">
        <v>52</v>
      </c>
      <c r="B72" s="72" t="s">
        <v>95</v>
      </c>
      <c r="C72" s="72"/>
      <c r="D72" s="107" t="s">
        <v>295</v>
      </c>
      <c r="E72" s="74">
        <v>5000</v>
      </c>
      <c r="F72" s="74">
        <v>0</v>
      </c>
      <c r="G72" s="74">
        <f t="shared" si="7"/>
        <v>5000</v>
      </c>
    </row>
    <row r="73" spans="1:7" ht="63.75">
      <c r="A73" s="106" t="s">
        <v>296</v>
      </c>
      <c r="B73" s="72" t="s">
        <v>95</v>
      </c>
      <c r="C73" s="72"/>
      <c r="D73" s="107" t="s">
        <v>297</v>
      </c>
      <c r="E73" s="74">
        <f>E75</f>
        <v>120000</v>
      </c>
      <c r="F73" s="74">
        <f>F75</f>
        <v>0</v>
      </c>
      <c r="G73" s="74">
        <f t="shared" si="4"/>
        <v>120000</v>
      </c>
    </row>
    <row r="74" spans="1:7" ht="114.75">
      <c r="A74" s="106" t="s">
        <v>309</v>
      </c>
      <c r="B74" s="72" t="s">
        <v>95</v>
      </c>
      <c r="C74" s="72"/>
      <c r="D74" s="107" t="s">
        <v>310</v>
      </c>
      <c r="E74" s="74">
        <f>E75</f>
        <v>120000</v>
      </c>
      <c r="F74" s="74">
        <f>F75</f>
        <v>0</v>
      </c>
      <c r="G74" s="74">
        <f>E74-F74</f>
        <v>120000</v>
      </c>
    </row>
    <row r="75" spans="1:7" ht="38.25">
      <c r="A75" s="106" t="s">
        <v>185</v>
      </c>
      <c r="B75" s="72" t="s">
        <v>95</v>
      </c>
      <c r="C75" s="72"/>
      <c r="D75" s="107" t="s">
        <v>298</v>
      </c>
      <c r="E75" s="74">
        <f>E76+E78</f>
        <v>120000</v>
      </c>
      <c r="F75" s="74">
        <f>F76+F78</f>
        <v>0</v>
      </c>
      <c r="G75" s="74">
        <f t="shared" si="4"/>
        <v>120000</v>
      </c>
    </row>
    <row r="76" spans="1:7" ht="12.75">
      <c r="A76" s="106" t="s">
        <v>48</v>
      </c>
      <c r="B76" s="72" t="s">
        <v>95</v>
      </c>
      <c r="C76" s="72"/>
      <c r="D76" s="107" t="s">
        <v>299</v>
      </c>
      <c r="E76" s="74">
        <f>E77</f>
        <v>85000</v>
      </c>
      <c r="F76" s="74">
        <f>F77</f>
        <v>0</v>
      </c>
      <c r="G76" s="74">
        <f t="shared" si="4"/>
        <v>85000</v>
      </c>
    </row>
    <row r="77" spans="1:7" ht="12.75">
      <c r="A77" s="106" t="s">
        <v>52</v>
      </c>
      <c r="B77" s="72" t="s">
        <v>95</v>
      </c>
      <c r="C77" s="72"/>
      <c r="D77" s="107" t="s">
        <v>300</v>
      </c>
      <c r="E77" s="74">
        <v>85000</v>
      </c>
      <c r="F77" s="74">
        <v>0</v>
      </c>
      <c r="G77" s="74">
        <f t="shared" si="4"/>
        <v>85000</v>
      </c>
    </row>
    <row r="78" spans="1:7" ht="25.5">
      <c r="A78" s="106" t="s">
        <v>54</v>
      </c>
      <c r="B78" s="72" t="s">
        <v>95</v>
      </c>
      <c r="C78" s="72"/>
      <c r="D78" s="107" t="s">
        <v>302</v>
      </c>
      <c r="E78" s="74">
        <f>E79</f>
        <v>35000</v>
      </c>
      <c r="F78" s="74">
        <f>F79</f>
        <v>0</v>
      </c>
      <c r="G78" s="74">
        <f t="shared" si="4"/>
        <v>35000</v>
      </c>
    </row>
    <row r="79" spans="1:7" ht="25.5">
      <c r="A79" s="106" t="s">
        <v>55</v>
      </c>
      <c r="B79" s="72" t="s">
        <v>95</v>
      </c>
      <c r="C79" s="72"/>
      <c r="D79" s="107" t="s">
        <v>301</v>
      </c>
      <c r="E79" s="74">
        <v>35000</v>
      </c>
      <c r="F79" s="74">
        <v>0</v>
      </c>
      <c r="G79" s="74">
        <f t="shared" si="4"/>
        <v>35000</v>
      </c>
    </row>
    <row r="80" spans="1:7" ht="76.5">
      <c r="A80" s="106" t="s">
        <v>303</v>
      </c>
      <c r="B80" s="72" t="s">
        <v>95</v>
      </c>
      <c r="C80" s="72"/>
      <c r="D80" s="107" t="s">
        <v>304</v>
      </c>
      <c r="E80" s="74">
        <f aca="true" t="shared" si="9" ref="E80:F83">E81</f>
        <v>73000</v>
      </c>
      <c r="F80" s="74">
        <f t="shared" si="9"/>
        <v>1000</v>
      </c>
      <c r="G80" s="74">
        <f t="shared" si="4"/>
        <v>72000</v>
      </c>
    </row>
    <row r="81" spans="1:7" ht="159.75" customHeight="1">
      <c r="A81" s="106" t="s">
        <v>311</v>
      </c>
      <c r="B81" s="72" t="s">
        <v>95</v>
      </c>
      <c r="C81" s="72"/>
      <c r="D81" s="107" t="s">
        <v>312</v>
      </c>
      <c r="E81" s="74">
        <f t="shared" si="9"/>
        <v>73000</v>
      </c>
      <c r="F81" s="74">
        <f t="shared" si="9"/>
        <v>1000</v>
      </c>
      <c r="G81" s="74">
        <f t="shared" si="4"/>
        <v>72000</v>
      </c>
    </row>
    <row r="82" spans="1:7" ht="38.25">
      <c r="A82" s="106" t="s">
        <v>185</v>
      </c>
      <c r="B82" s="72" t="s">
        <v>95</v>
      </c>
      <c r="C82" s="72"/>
      <c r="D82" s="107" t="s">
        <v>313</v>
      </c>
      <c r="E82" s="74">
        <f t="shared" si="9"/>
        <v>73000</v>
      </c>
      <c r="F82" s="74">
        <f t="shared" si="9"/>
        <v>1000</v>
      </c>
      <c r="G82" s="74">
        <f>E82-F82</f>
        <v>72000</v>
      </c>
    </row>
    <row r="83" spans="1:7" ht="12.75">
      <c r="A83" s="106" t="s">
        <v>48</v>
      </c>
      <c r="B83" s="72" t="s">
        <v>95</v>
      </c>
      <c r="C83" s="72"/>
      <c r="D83" s="107" t="s">
        <v>314</v>
      </c>
      <c r="E83" s="74">
        <f t="shared" si="9"/>
        <v>73000</v>
      </c>
      <c r="F83" s="74">
        <f t="shared" si="9"/>
        <v>1000</v>
      </c>
      <c r="G83" s="74">
        <f>E83-F83</f>
        <v>72000</v>
      </c>
    </row>
    <row r="84" spans="1:7" ht="12.75">
      <c r="A84" s="106" t="s">
        <v>52</v>
      </c>
      <c r="B84" s="72" t="s">
        <v>95</v>
      </c>
      <c r="C84" s="72"/>
      <c r="D84" s="107" t="s">
        <v>315</v>
      </c>
      <c r="E84" s="74">
        <v>73000</v>
      </c>
      <c r="F84" s="74">
        <v>1000</v>
      </c>
      <c r="G84" s="74">
        <f>E84-F84</f>
        <v>72000</v>
      </c>
    </row>
    <row r="85" spans="1:7" ht="102">
      <c r="A85" s="106" t="s">
        <v>316</v>
      </c>
      <c r="B85" s="72" t="s">
        <v>95</v>
      </c>
      <c r="C85" s="72"/>
      <c r="D85" s="107" t="s">
        <v>317</v>
      </c>
      <c r="E85" s="74">
        <f aca="true" t="shared" si="10" ref="E85:F88">E86</f>
        <v>7500</v>
      </c>
      <c r="F85" s="74">
        <f t="shared" si="10"/>
        <v>0</v>
      </c>
      <c r="G85" s="74">
        <f t="shared" si="4"/>
        <v>7500</v>
      </c>
    </row>
    <row r="86" spans="1:7" ht="105" customHeight="1">
      <c r="A86" s="106" t="s">
        <v>318</v>
      </c>
      <c r="B86" s="72" t="s">
        <v>95</v>
      </c>
      <c r="C86" s="72"/>
      <c r="D86" s="107" t="s">
        <v>319</v>
      </c>
      <c r="E86" s="74">
        <f>E87</f>
        <v>7500</v>
      </c>
      <c r="F86" s="74">
        <f>F87</f>
        <v>0</v>
      </c>
      <c r="G86" s="74">
        <f t="shared" si="4"/>
        <v>7500</v>
      </c>
    </row>
    <row r="87" spans="1:7" ht="38.25">
      <c r="A87" s="106" t="s">
        <v>185</v>
      </c>
      <c r="B87" s="72" t="s">
        <v>95</v>
      </c>
      <c r="C87" s="72"/>
      <c r="D87" s="107" t="s">
        <v>320</v>
      </c>
      <c r="E87" s="74">
        <f>E88</f>
        <v>7500</v>
      </c>
      <c r="F87" s="74">
        <f>F88</f>
        <v>0</v>
      </c>
      <c r="G87" s="74">
        <f t="shared" si="4"/>
        <v>7500</v>
      </c>
    </row>
    <row r="88" spans="1:7" ht="12.75">
      <c r="A88" s="71" t="s">
        <v>48</v>
      </c>
      <c r="B88" s="72" t="s">
        <v>95</v>
      </c>
      <c r="C88" s="72"/>
      <c r="D88" s="107" t="s">
        <v>321</v>
      </c>
      <c r="E88" s="74">
        <f t="shared" si="10"/>
        <v>7500</v>
      </c>
      <c r="F88" s="74">
        <f t="shared" si="10"/>
        <v>0</v>
      </c>
      <c r="G88" s="74">
        <f t="shared" si="4"/>
        <v>7500</v>
      </c>
    </row>
    <row r="89" spans="1:7" ht="12.75">
      <c r="A89" s="71" t="s">
        <v>52</v>
      </c>
      <c r="B89" s="72" t="s">
        <v>95</v>
      </c>
      <c r="C89" s="72"/>
      <c r="D89" s="107" t="s">
        <v>322</v>
      </c>
      <c r="E89" s="74">
        <v>7500</v>
      </c>
      <c r="F89" s="74">
        <v>0</v>
      </c>
      <c r="G89" s="74">
        <f t="shared" si="4"/>
        <v>7500</v>
      </c>
    </row>
    <row r="90" spans="1:7" ht="76.5">
      <c r="A90" s="106" t="s">
        <v>323</v>
      </c>
      <c r="B90" s="72" t="s">
        <v>95</v>
      </c>
      <c r="C90" s="72"/>
      <c r="D90" s="107" t="s">
        <v>324</v>
      </c>
      <c r="E90" s="74">
        <f aca="true" t="shared" si="11" ref="E90:F93">E91</f>
        <v>2500</v>
      </c>
      <c r="F90" s="74">
        <f t="shared" si="11"/>
        <v>0</v>
      </c>
      <c r="G90" s="74">
        <f t="shared" si="4"/>
        <v>2500</v>
      </c>
    </row>
    <row r="91" spans="1:7" ht="89.25">
      <c r="A91" s="106" t="s">
        <v>325</v>
      </c>
      <c r="B91" s="72" t="s">
        <v>95</v>
      </c>
      <c r="C91" s="72"/>
      <c r="D91" s="107" t="s">
        <v>326</v>
      </c>
      <c r="E91" s="74">
        <f t="shared" si="11"/>
        <v>2500</v>
      </c>
      <c r="F91" s="74">
        <f t="shared" si="11"/>
        <v>0</v>
      </c>
      <c r="G91" s="74">
        <f t="shared" si="4"/>
        <v>2500</v>
      </c>
    </row>
    <row r="92" spans="1:7" ht="38.25">
      <c r="A92" s="106" t="s">
        <v>185</v>
      </c>
      <c r="B92" s="72" t="s">
        <v>95</v>
      </c>
      <c r="C92" s="72"/>
      <c r="D92" s="107" t="s">
        <v>327</v>
      </c>
      <c r="E92" s="74">
        <f t="shared" si="11"/>
        <v>2500</v>
      </c>
      <c r="F92" s="74">
        <f t="shared" si="11"/>
        <v>0</v>
      </c>
      <c r="G92" s="74">
        <f t="shared" si="4"/>
        <v>2500</v>
      </c>
    </row>
    <row r="93" spans="1:7" ht="12.75">
      <c r="A93" s="106" t="s">
        <v>48</v>
      </c>
      <c r="B93" s="72" t="s">
        <v>95</v>
      </c>
      <c r="C93" s="72"/>
      <c r="D93" s="107" t="s">
        <v>328</v>
      </c>
      <c r="E93" s="74">
        <f t="shared" si="11"/>
        <v>2500</v>
      </c>
      <c r="F93" s="74">
        <f t="shared" si="11"/>
        <v>0</v>
      </c>
      <c r="G93" s="74">
        <f t="shared" si="4"/>
        <v>2500</v>
      </c>
    </row>
    <row r="94" spans="1:7" ht="12.75">
      <c r="A94" s="71" t="s">
        <v>52</v>
      </c>
      <c r="B94" s="72" t="s">
        <v>95</v>
      </c>
      <c r="C94" s="72"/>
      <c r="D94" s="107" t="s">
        <v>329</v>
      </c>
      <c r="E94" s="74">
        <v>2500</v>
      </c>
      <c r="F94" s="74">
        <v>0</v>
      </c>
      <c r="G94" s="74">
        <f t="shared" si="4"/>
        <v>2500</v>
      </c>
    </row>
    <row r="95" spans="1:7" ht="38.25">
      <c r="A95" s="106" t="s">
        <v>269</v>
      </c>
      <c r="B95" s="72" t="s">
        <v>95</v>
      </c>
      <c r="C95" s="72"/>
      <c r="D95" s="107" t="s">
        <v>330</v>
      </c>
      <c r="E95" s="74">
        <f aca="true" t="shared" si="12" ref="E95:F98">E96</f>
        <v>50000</v>
      </c>
      <c r="F95" s="74">
        <f t="shared" si="12"/>
        <v>4000</v>
      </c>
      <c r="G95" s="74">
        <f t="shared" si="4"/>
        <v>46000</v>
      </c>
    </row>
    <row r="96" spans="1:7" ht="51">
      <c r="A96" s="106" t="s">
        <v>331</v>
      </c>
      <c r="B96" s="72" t="s">
        <v>95</v>
      </c>
      <c r="C96" s="72"/>
      <c r="D96" s="107" t="s">
        <v>332</v>
      </c>
      <c r="E96" s="74">
        <f t="shared" si="12"/>
        <v>50000</v>
      </c>
      <c r="F96" s="74">
        <f t="shared" si="12"/>
        <v>4000</v>
      </c>
      <c r="G96" s="74">
        <f t="shared" si="4"/>
        <v>46000</v>
      </c>
    </row>
    <row r="97" spans="1:7" ht="38.25">
      <c r="A97" s="106" t="s">
        <v>185</v>
      </c>
      <c r="B97" s="72" t="s">
        <v>95</v>
      </c>
      <c r="C97" s="72"/>
      <c r="D97" s="107" t="s">
        <v>333</v>
      </c>
      <c r="E97" s="74">
        <f t="shared" si="12"/>
        <v>50000</v>
      </c>
      <c r="F97" s="74">
        <f t="shared" si="12"/>
        <v>4000</v>
      </c>
      <c r="G97" s="74">
        <f>E97-F97</f>
        <v>46000</v>
      </c>
    </row>
    <row r="98" spans="1:7" ht="12.75">
      <c r="A98" s="106" t="s">
        <v>48</v>
      </c>
      <c r="B98" s="72" t="s">
        <v>95</v>
      </c>
      <c r="C98" s="72"/>
      <c r="D98" s="107" t="s">
        <v>334</v>
      </c>
      <c r="E98" s="74">
        <f t="shared" si="12"/>
        <v>50000</v>
      </c>
      <c r="F98" s="74">
        <f t="shared" si="12"/>
        <v>4000</v>
      </c>
      <c r="G98" s="74">
        <f>E98-F98</f>
        <v>46000</v>
      </c>
    </row>
    <row r="99" spans="1:7" ht="12.75">
      <c r="A99" s="71" t="s">
        <v>52</v>
      </c>
      <c r="B99" s="72" t="s">
        <v>95</v>
      </c>
      <c r="C99" s="72"/>
      <c r="D99" s="107" t="s">
        <v>335</v>
      </c>
      <c r="E99" s="74">
        <v>50000</v>
      </c>
      <c r="F99" s="74">
        <v>4000</v>
      </c>
      <c r="G99" s="74">
        <f>E99-F99</f>
        <v>46000</v>
      </c>
    </row>
    <row r="100" spans="1:7" ht="12.75">
      <c r="A100" s="71" t="s">
        <v>59</v>
      </c>
      <c r="B100" s="72">
        <v>200</v>
      </c>
      <c r="C100" s="72">
        <v>3230</v>
      </c>
      <c r="D100" s="73" t="s">
        <v>122</v>
      </c>
      <c r="E100" s="74">
        <f aca="true" t="shared" si="13" ref="E100:F102">E101</f>
        <v>164700</v>
      </c>
      <c r="F100" s="74">
        <f t="shared" si="13"/>
        <v>0</v>
      </c>
      <c r="G100" s="74">
        <f t="shared" si="4"/>
        <v>164700</v>
      </c>
    </row>
    <row r="101" spans="1:7" ht="25.5">
      <c r="A101" s="106" t="s">
        <v>164</v>
      </c>
      <c r="B101" s="72">
        <v>200</v>
      </c>
      <c r="C101" s="72">
        <v>3235</v>
      </c>
      <c r="D101" s="107" t="s">
        <v>163</v>
      </c>
      <c r="E101" s="74">
        <f t="shared" si="13"/>
        <v>164700</v>
      </c>
      <c r="F101" s="74">
        <f t="shared" si="13"/>
        <v>0</v>
      </c>
      <c r="G101" s="74">
        <f t="shared" si="4"/>
        <v>164700</v>
      </c>
    </row>
    <row r="102" spans="1:7" ht="38.25">
      <c r="A102" s="106" t="s">
        <v>269</v>
      </c>
      <c r="B102" s="72">
        <v>200</v>
      </c>
      <c r="C102" s="72">
        <v>3230</v>
      </c>
      <c r="D102" s="107" t="s">
        <v>336</v>
      </c>
      <c r="E102" s="74">
        <f t="shared" si="13"/>
        <v>164700</v>
      </c>
      <c r="F102" s="74">
        <f t="shared" si="13"/>
        <v>0</v>
      </c>
      <c r="G102" s="74">
        <f t="shared" si="4"/>
        <v>164700</v>
      </c>
    </row>
    <row r="103" spans="1:7" ht="51">
      <c r="A103" s="106" t="s">
        <v>337</v>
      </c>
      <c r="B103" s="72">
        <v>200</v>
      </c>
      <c r="C103" s="72">
        <v>3230</v>
      </c>
      <c r="D103" s="107" t="s">
        <v>338</v>
      </c>
      <c r="E103" s="74">
        <f>E104+E108</f>
        <v>164700</v>
      </c>
      <c r="F103" s="74">
        <f>F104+F108</f>
        <v>0</v>
      </c>
      <c r="G103" s="74">
        <f t="shared" si="4"/>
        <v>164700</v>
      </c>
    </row>
    <row r="104" spans="1:7" ht="94.5" customHeight="1">
      <c r="A104" s="106" t="s">
        <v>339</v>
      </c>
      <c r="B104" s="72">
        <v>200</v>
      </c>
      <c r="C104" s="72">
        <v>3230</v>
      </c>
      <c r="D104" s="107" t="s">
        <v>340</v>
      </c>
      <c r="E104" s="74">
        <f>E105</f>
        <v>161700</v>
      </c>
      <c r="F104" s="74">
        <f>F105</f>
        <v>0</v>
      </c>
      <c r="G104" s="74">
        <f t="shared" si="4"/>
        <v>161700</v>
      </c>
    </row>
    <row r="105" spans="1:7" ht="25.5">
      <c r="A105" s="71" t="s">
        <v>44</v>
      </c>
      <c r="B105" s="72">
        <v>200</v>
      </c>
      <c r="C105" s="72">
        <v>3240</v>
      </c>
      <c r="D105" s="107" t="s">
        <v>341</v>
      </c>
      <c r="E105" s="74">
        <f>E106+E107</f>
        <v>161700</v>
      </c>
      <c r="F105" s="74">
        <f>F106+F107</f>
        <v>0</v>
      </c>
      <c r="G105" s="74">
        <f aca="true" t="shared" si="14" ref="G105:G113">E105-F105</f>
        <v>161700</v>
      </c>
    </row>
    <row r="106" spans="1:7" ht="12.75">
      <c r="A106" s="71" t="s">
        <v>45</v>
      </c>
      <c r="B106" s="72">
        <v>200</v>
      </c>
      <c r="C106" s="72">
        <v>3245</v>
      </c>
      <c r="D106" s="107" t="s">
        <v>342</v>
      </c>
      <c r="E106" s="74">
        <v>120700</v>
      </c>
      <c r="F106" s="74">
        <v>0</v>
      </c>
      <c r="G106" s="74">
        <f t="shared" si="14"/>
        <v>120700</v>
      </c>
    </row>
    <row r="107" spans="1:7" ht="25.5">
      <c r="A107" s="71" t="s">
        <v>47</v>
      </c>
      <c r="B107" s="72">
        <v>200</v>
      </c>
      <c r="C107" s="72">
        <v>3255</v>
      </c>
      <c r="D107" s="107" t="s">
        <v>343</v>
      </c>
      <c r="E107" s="74">
        <v>41000</v>
      </c>
      <c r="F107" s="74">
        <v>0</v>
      </c>
      <c r="G107" s="74">
        <f t="shared" si="14"/>
        <v>41000</v>
      </c>
    </row>
    <row r="108" spans="1:7" ht="38.25">
      <c r="A108" s="106" t="s">
        <v>195</v>
      </c>
      <c r="B108" s="72" t="s">
        <v>95</v>
      </c>
      <c r="C108" s="72"/>
      <c r="D108" s="107" t="s">
        <v>344</v>
      </c>
      <c r="E108" s="74">
        <f aca="true" t="shared" si="15" ref="E108:F111">E109</f>
        <v>3000</v>
      </c>
      <c r="F108" s="74">
        <f t="shared" si="15"/>
        <v>0</v>
      </c>
      <c r="G108" s="74">
        <f t="shared" si="14"/>
        <v>3000</v>
      </c>
    </row>
    <row r="109" spans="1:7" ht="38.25">
      <c r="A109" s="106" t="s">
        <v>196</v>
      </c>
      <c r="B109" s="72" t="s">
        <v>95</v>
      </c>
      <c r="C109" s="72"/>
      <c r="D109" s="107" t="s">
        <v>345</v>
      </c>
      <c r="E109" s="74">
        <f t="shared" si="15"/>
        <v>3000</v>
      </c>
      <c r="F109" s="74">
        <f t="shared" si="15"/>
        <v>0</v>
      </c>
      <c r="G109" s="74">
        <f t="shared" si="14"/>
        <v>3000</v>
      </c>
    </row>
    <row r="110" spans="1:7" ht="38.25">
      <c r="A110" s="106" t="s">
        <v>185</v>
      </c>
      <c r="B110" s="72" t="s">
        <v>95</v>
      </c>
      <c r="C110" s="72"/>
      <c r="D110" s="107" t="s">
        <v>346</v>
      </c>
      <c r="E110" s="74">
        <f>E111</f>
        <v>3000</v>
      </c>
      <c r="F110" s="74">
        <f>F111</f>
        <v>0</v>
      </c>
      <c r="G110" s="74">
        <f t="shared" si="14"/>
        <v>3000</v>
      </c>
    </row>
    <row r="111" spans="1:7" ht="25.5">
      <c r="A111" s="106" t="s">
        <v>54</v>
      </c>
      <c r="B111" s="72">
        <v>200</v>
      </c>
      <c r="C111" s="72">
        <v>3370</v>
      </c>
      <c r="D111" s="107" t="s">
        <v>347</v>
      </c>
      <c r="E111" s="74">
        <f t="shared" si="15"/>
        <v>3000</v>
      </c>
      <c r="F111" s="74">
        <f t="shared" si="15"/>
        <v>0</v>
      </c>
      <c r="G111" s="74">
        <f t="shared" si="14"/>
        <v>3000</v>
      </c>
    </row>
    <row r="112" spans="1:7" ht="25.5">
      <c r="A112" s="71" t="s">
        <v>56</v>
      </c>
      <c r="B112" s="72">
        <v>200</v>
      </c>
      <c r="C112" s="72">
        <v>3385</v>
      </c>
      <c r="D112" s="107" t="s">
        <v>348</v>
      </c>
      <c r="E112" s="74">
        <v>3000</v>
      </c>
      <c r="F112" s="74">
        <v>0</v>
      </c>
      <c r="G112" s="74">
        <f t="shared" si="14"/>
        <v>3000</v>
      </c>
    </row>
    <row r="113" spans="1:7" ht="25.5">
      <c r="A113" s="71" t="s">
        <v>140</v>
      </c>
      <c r="B113" s="72">
        <v>200</v>
      </c>
      <c r="C113" s="72">
        <v>3385</v>
      </c>
      <c r="D113" s="73" t="s">
        <v>141</v>
      </c>
      <c r="E113" s="74">
        <f>E114</f>
        <v>84000</v>
      </c>
      <c r="F113" s="74">
        <f>F114</f>
        <v>0</v>
      </c>
      <c r="G113" s="74">
        <f t="shared" si="14"/>
        <v>84000</v>
      </c>
    </row>
    <row r="114" spans="1:7" ht="51">
      <c r="A114" s="106" t="s">
        <v>349</v>
      </c>
      <c r="B114" s="72">
        <v>200</v>
      </c>
      <c r="C114" s="72">
        <v>6840</v>
      </c>
      <c r="D114" s="107" t="s">
        <v>165</v>
      </c>
      <c r="E114" s="74">
        <f>E115</f>
        <v>84000</v>
      </c>
      <c r="F114" s="74">
        <f>F115</f>
        <v>0</v>
      </c>
      <c r="G114" s="74">
        <f>E114-F114</f>
        <v>84000</v>
      </c>
    </row>
    <row r="115" spans="1:7" ht="127.5">
      <c r="A115" s="106" t="s">
        <v>350</v>
      </c>
      <c r="B115" s="72">
        <v>200</v>
      </c>
      <c r="C115" s="72">
        <v>6840</v>
      </c>
      <c r="D115" s="107" t="s">
        <v>351</v>
      </c>
      <c r="E115" s="74">
        <f aca="true" t="shared" si="16" ref="E115:F117">E116</f>
        <v>84000</v>
      </c>
      <c r="F115" s="74">
        <f t="shared" si="16"/>
        <v>0</v>
      </c>
      <c r="G115" s="74">
        <f aca="true" t="shared" si="17" ref="G115:G123">E115-F115</f>
        <v>84000</v>
      </c>
    </row>
    <row r="116" spans="1:7" ht="127.5">
      <c r="A116" s="106" t="s">
        <v>352</v>
      </c>
      <c r="B116" s="72">
        <v>200</v>
      </c>
      <c r="C116" s="72">
        <v>6840</v>
      </c>
      <c r="D116" s="107" t="s">
        <v>353</v>
      </c>
      <c r="E116" s="74">
        <f>E117</f>
        <v>84000</v>
      </c>
      <c r="F116" s="74">
        <f>F117</f>
        <v>0</v>
      </c>
      <c r="G116" s="74">
        <f t="shared" si="17"/>
        <v>84000</v>
      </c>
    </row>
    <row r="117" spans="1:7" ht="38.25">
      <c r="A117" s="106" t="s">
        <v>196</v>
      </c>
      <c r="B117" s="72">
        <v>200</v>
      </c>
      <c r="C117" s="72">
        <v>6840</v>
      </c>
      <c r="D117" s="107" t="s">
        <v>355</v>
      </c>
      <c r="E117" s="74">
        <f t="shared" si="16"/>
        <v>84000</v>
      </c>
      <c r="F117" s="74">
        <f t="shared" si="16"/>
        <v>0</v>
      </c>
      <c r="G117" s="74">
        <f t="shared" si="17"/>
        <v>84000</v>
      </c>
    </row>
    <row r="118" spans="1:7" ht="38.25">
      <c r="A118" s="106" t="s">
        <v>185</v>
      </c>
      <c r="B118" s="72">
        <v>200</v>
      </c>
      <c r="C118" s="72">
        <v>6840</v>
      </c>
      <c r="D118" s="107" t="s">
        <v>354</v>
      </c>
      <c r="E118" s="74">
        <f>E119+E121</f>
        <v>84000</v>
      </c>
      <c r="F118" s="74">
        <f>F119+F121</f>
        <v>0</v>
      </c>
      <c r="G118" s="74">
        <f t="shared" si="17"/>
        <v>84000</v>
      </c>
    </row>
    <row r="119" spans="1:7" ht="12.75">
      <c r="A119" s="106" t="s">
        <v>48</v>
      </c>
      <c r="B119" s="72">
        <v>200</v>
      </c>
      <c r="C119" s="72">
        <v>6840</v>
      </c>
      <c r="D119" s="107" t="s">
        <v>356</v>
      </c>
      <c r="E119" s="74">
        <f>E120</f>
        <v>57000</v>
      </c>
      <c r="F119" s="74">
        <f>F120</f>
        <v>0</v>
      </c>
      <c r="G119" s="74">
        <f t="shared" si="17"/>
        <v>57000</v>
      </c>
    </row>
    <row r="120" spans="1:7" ht="12.75">
      <c r="A120" s="106" t="s">
        <v>52</v>
      </c>
      <c r="B120" s="72">
        <v>200</v>
      </c>
      <c r="C120" s="72">
        <v>6840</v>
      </c>
      <c r="D120" s="107" t="s">
        <v>357</v>
      </c>
      <c r="E120" s="74">
        <v>57000</v>
      </c>
      <c r="F120" s="74">
        <v>0</v>
      </c>
      <c r="G120" s="74">
        <f t="shared" si="17"/>
        <v>57000</v>
      </c>
    </row>
    <row r="121" spans="1:7" ht="25.5">
      <c r="A121" s="106" t="s">
        <v>54</v>
      </c>
      <c r="B121" s="72">
        <v>200</v>
      </c>
      <c r="C121" s="72">
        <v>6840</v>
      </c>
      <c r="D121" s="107" t="s">
        <v>358</v>
      </c>
      <c r="E121" s="74">
        <f>E122+E123</f>
        <v>27000</v>
      </c>
      <c r="F121" s="74">
        <f>F122+F123</f>
        <v>0</v>
      </c>
      <c r="G121" s="74">
        <f t="shared" si="17"/>
        <v>27000</v>
      </c>
    </row>
    <row r="122" spans="1:7" ht="25.5">
      <c r="A122" s="106" t="s">
        <v>55</v>
      </c>
      <c r="B122" s="72">
        <v>200</v>
      </c>
      <c r="C122" s="72">
        <v>6840</v>
      </c>
      <c r="D122" s="107" t="s">
        <v>359</v>
      </c>
      <c r="E122" s="74">
        <v>25000</v>
      </c>
      <c r="F122" s="74">
        <v>0</v>
      </c>
      <c r="G122" s="74">
        <f t="shared" si="17"/>
        <v>25000</v>
      </c>
    </row>
    <row r="123" spans="1:7" ht="25.5">
      <c r="A123" s="106" t="s">
        <v>56</v>
      </c>
      <c r="B123" s="72">
        <v>200</v>
      </c>
      <c r="C123" s="72">
        <v>6840</v>
      </c>
      <c r="D123" s="107" t="s">
        <v>360</v>
      </c>
      <c r="E123" s="74">
        <v>2000</v>
      </c>
      <c r="F123" s="74">
        <v>0</v>
      </c>
      <c r="G123" s="74">
        <f t="shared" si="17"/>
        <v>2000</v>
      </c>
    </row>
    <row r="124" spans="1:7" ht="12.75">
      <c r="A124" s="71" t="s">
        <v>102</v>
      </c>
      <c r="B124" s="72" t="s">
        <v>95</v>
      </c>
      <c r="C124" s="72"/>
      <c r="D124" s="107" t="s">
        <v>123</v>
      </c>
      <c r="E124" s="74">
        <f>E125</f>
        <v>703100</v>
      </c>
      <c r="F124" s="74">
        <f>F125</f>
        <v>0</v>
      </c>
      <c r="G124" s="74">
        <f aca="true" t="shared" si="18" ref="G124:G138">E124-F124</f>
        <v>703100</v>
      </c>
    </row>
    <row r="125" spans="1:7" ht="25.5">
      <c r="A125" s="106" t="s">
        <v>166</v>
      </c>
      <c r="B125" s="72" t="s">
        <v>95</v>
      </c>
      <c r="C125" s="72"/>
      <c r="D125" s="107" t="s">
        <v>167</v>
      </c>
      <c r="E125" s="74">
        <f>E126+E131</f>
        <v>703100</v>
      </c>
      <c r="F125" s="74">
        <f>F126+F131</f>
        <v>0</v>
      </c>
      <c r="G125" s="74">
        <f t="shared" si="18"/>
        <v>703100</v>
      </c>
    </row>
    <row r="126" spans="1:7" ht="63.75">
      <c r="A126" s="106" t="s">
        <v>361</v>
      </c>
      <c r="B126" s="72" t="s">
        <v>95</v>
      </c>
      <c r="C126" s="72"/>
      <c r="D126" s="107" t="s">
        <v>362</v>
      </c>
      <c r="E126" s="74">
        <f aca="true" t="shared" si="19" ref="E126:F128">E127</f>
        <v>653100</v>
      </c>
      <c r="F126" s="74">
        <f t="shared" si="19"/>
        <v>0</v>
      </c>
      <c r="G126" s="74">
        <f t="shared" si="18"/>
        <v>653100</v>
      </c>
    </row>
    <row r="127" spans="1:7" ht="114.75">
      <c r="A127" s="106" t="s">
        <v>363</v>
      </c>
      <c r="B127" s="72" t="s">
        <v>95</v>
      </c>
      <c r="C127" s="72"/>
      <c r="D127" s="107" t="s">
        <v>364</v>
      </c>
      <c r="E127" s="74">
        <f t="shared" si="19"/>
        <v>653100</v>
      </c>
      <c r="F127" s="74">
        <f t="shared" si="19"/>
        <v>0</v>
      </c>
      <c r="G127" s="74">
        <f t="shared" si="18"/>
        <v>653100</v>
      </c>
    </row>
    <row r="128" spans="1:7" ht="38.25">
      <c r="A128" s="106" t="s">
        <v>185</v>
      </c>
      <c r="B128" s="72">
        <v>200</v>
      </c>
      <c r="C128" s="72">
        <v>6840</v>
      </c>
      <c r="D128" s="107" t="s">
        <v>365</v>
      </c>
      <c r="E128" s="74">
        <f t="shared" si="19"/>
        <v>653100</v>
      </c>
      <c r="F128" s="74">
        <f t="shared" si="19"/>
        <v>0</v>
      </c>
      <c r="G128" s="74">
        <f t="shared" si="18"/>
        <v>653100</v>
      </c>
    </row>
    <row r="129" spans="1:7" ht="12.75">
      <c r="A129" s="106" t="s">
        <v>48</v>
      </c>
      <c r="B129" s="72" t="s">
        <v>95</v>
      </c>
      <c r="C129" s="72"/>
      <c r="D129" s="107" t="s">
        <v>366</v>
      </c>
      <c r="E129" s="74">
        <f>E130</f>
        <v>653100</v>
      </c>
      <c r="F129" s="74">
        <f>F130</f>
        <v>0</v>
      </c>
      <c r="G129" s="74">
        <f t="shared" si="18"/>
        <v>653100</v>
      </c>
    </row>
    <row r="130" spans="1:7" ht="25.5">
      <c r="A130" s="106" t="s">
        <v>51</v>
      </c>
      <c r="B130" s="72" t="s">
        <v>95</v>
      </c>
      <c r="C130" s="72"/>
      <c r="D130" s="107" t="s">
        <v>367</v>
      </c>
      <c r="E130" s="74">
        <v>653100</v>
      </c>
      <c r="F130" s="74">
        <v>0</v>
      </c>
      <c r="G130" s="74">
        <f t="shared" si="18"/>
        <v>653100</v>
      </c>
    </row>
    <row r="131" spans="1:7" ht="63.75">
      <c r="A131" s="106" t="s">
        <v>368</v>
      </c>
      <c r="B131" s="72" t="s">
        <v>95</v>
      </c>
      <c r="C131" s="72"/>
      <c r="D131" s="107" t="s">
        <v>369</v>
      </c>
      <c r="E131" s="74">
        <f aca="true" t="shared" si="20" ref="E131:F134">E132</f>
        <v>50000</v>
      </c>
      <c r="F131" s="74">
        <f t="shared" si="20"/>
        <v>0</v>
      </c>
      <c r="G131" s="74">
        <f>E131-F131</f>
        <v>50000</v>
      </c>
    </row>
    <row r="132" spans="1:7" ht="68.25" customHeight="1">
      <c r="A132" s="106" t="s">
        <v>370</v>
      </c>
      <c r="B132" s="72" t="s">
        <v>95</v>
      </c>
      <c r="C132" s="72"/>
      <c r="D132" s="107" t="s">
        <v>371</v>
      </c>
      <c r="E132" s="74">
        <f>E133</f>
        <v>50000</v>
      </c>
      <c r="F132" s="74">
        <f>F133</f>
        <v>0</v>
      </c>
      <c r="G132" s="74">
        <f>E132-F132</f>
        <v>50000</v>
      </c>
    </row>
    <row r="133" spans="1:7" ht="38.25">
      <c r="A133" s="106" t="s">
        <v>185</v>
      </c>
      <c r="B133" s="72">
        <v>200</v>
      </c>
      <c r="C133" s="72">
        <v>6840</v>
      </c>
      <c r="D133" s="107" t="s">
        <v>372</v>
      </c>
      <c r="E133" s="74">
        <f>E134</f>
        <v>50000</v>
      </c>
      <c r="F133" s="74">
        <f>F134</f>
        <v>0</v>
      </c>
      <c r="G133" s="74">
        <f>E133-F133</f>
        <v>50000</v>
      </c>
    </row>
    <row r="134" spans="1:7" ht="12.75">
      <c r="A134" s="106" t="s">
        <v>48</v>
      </c>
      <c r="B134" s="72" t="s">
        <v>95</v>
      </c>
      <c r="C134" s="72"/>
      <c r="D134" s="107" t="s">
        <v>373</v>
      </c>
      <c r="E134" s="74">
        <f t="shared" si="20"/>
        <v>50000</v>
      </c>
      <c r="F134" s="74">
        <f t="shared" si="20"/>
        <v>0</v>
      </c>
      <c r="G134" s="74">
        <f>E134-F134</f>
        <v>50000</v>
      </c>
    </row>
    <row r="135" spans="1:7" ht="12.75">
      <c r="A135" s="106" t="s">
        <v>52</v>
      </c>
      <c r="B135" s="72" t="s">
        <v>95</v>
      </c>
      <c r="C135" s="72"/>
      <c r="D135" s="107" t="s">
        <v>448</v>
      </c>
      <c r="E135" s="74">
        <v>50000</v>
      </c>
      <c r="F135" s="74">
        <v>0</v>
      </c>
      <c r="G135" s="74">
        <f>E135-F135</f>
        <v>50000</v>
      </c>
    </row>
    <row r="136" spans="1:7" ht="12.75">
      <c r="A136" s="71" t="s">
        <v>60</v>
      </c>
      <c r="B136" s="72">
        <v>200</v>
      </c>
      <c r="C136" s="72">
        <v>10450</v>
      </c>
      <c r="D136" s="73" t="s">
        <v>132</v>
      </c>
      <c r="E136" s="74">
        <f>E137+E144</f>
        <v>2133950</v>
      </c>
      <c r="F136" s="74">
        <f>F137+F144</f>
        <v>155298.08</v>
      </c>
      <c r="G136" s="74">
        <f t="shared" si="18"/>
        <v>1978651.92</v>
      </c>
    </row>
    <row r="137" spans="1:7" ht="12.75">
      <c r="A137" s="106" t="s">
        <v>61</v>
      </c>
      <c r="B137" s="72">
        <v>200</v>
      </c>
      <c r="C137" s="72">
        <v>10835</v>
      </c>
      <c r="D137" s="107" t="s">
        <v>168</v>
      </c>
      <c r="E137" s="74">
        <f aca="true" t="shared" si="21" ref="E137:F139">E138</f>
        <v>77050</v>
      </c>
      <c r="F137" s="74">
        <f t="shared" si="21"/>
        <v>0</v>
      </c>
      <c r="G137" s="74">
        <f t="shared" si="18"/>
        <v>77050</v>
      </c>
    </row>
    <row r="138" spans="1:7" ht="78.75" customHeight="1">
      <c r="A138" s="106" t="s">
        <v>374</v>
      </c>
      <c r="B138" s="72">
        <v>200</v>
      </c>
      <c r="C138" s="72">
        <v>10450</v>
      </c>
      <c r="D138" s="107" t="s">
        <v>375</v>
      </c>
      <c r="E138" s="74">
        <f t="shared" si="21"/>
        <v>77050</v>
      </c>
      <c r="F138" s="74">
        <f t="shared" si="21"/>
        <v>0</v>
      </c>
      <c r="G138" s="74">
        <f t="shared" si="18"/>
        <v>77050</v>
      </c>
    </row>
    <row r="139" spans="1:7" ht="89.25" customHeight="1">
      <c r="A139" s="106" t="s">
        <v>376</v>
      </c>
      <c r="B139" s="72">
        <v>200</v>
      </c>
      <c r="C139" s="72">
        <v>10835</v>
      </c>
      <c r="D139" s="107" t="s">
        <v>377</v>
      </c>
      <c r="E139" s="74">
        <f t="shared" si="21"/>
        <v>77050</v>
      </c>
      <c r="F139" s="74">
        <f t="shared" si="21"/>
        <v>0</v>
      </c>
      <c r="G139" s="74">
        <f aca="true" t="shared" si="22" ref="G139:G164">E139-F139</f>
        <v>77050</v>
      </c>
    </row>
    <row r="140" spans="1:7" ht="38.25">
      <c r="A140" s="106" t="s">
        <v>185</v>
      </c>
      <c r="B140" s="72">
        <v>200</v>
      </c>
      <c r="C140" s="72">
        <v>6840</v>
      </c>
      <c r="D140" s="107" t="s">
        <v>445</v>
      </c>
      <c r="E140" s="74">
        <f>E141</f>
        <v>77050</v>
      </c>
      <c r="F140" s="74">
        <f>F141</f>
        <v>0</v>
      </c>
      <c r="G140" s="74">
        <f t="shared" si="22"/>
        <v>77050</v>
      </c>
    </row>
    <row r="141" spans="1:7" ht="12.75">
      <c r="A141" s="71" t="s">
        <v>48</v>
      </c>
      <c r="B141" s="72">
        <v>200</v>
      </c>
      <c r="C141" s="72">
        <v>10860</v>
      </c>
      <c r="D141" s="107" t="s">
        <v>378</v>
      </c>
      <c r="E141" s="74">
        <f>E142+E143</f>
        <v>77050</v>
      </c>
      <c r="F141" s="74">
        <f>F142+F143</f>
        <v>0</v>
      </c>
      <c r="G141" s="74">
        <f t="shared" si="22"/>
        <v>77050</v>
      </c>
    </row>
    <row r="142" spans="1:7" ht="25.5">
      <c r="A142" s="71" t="s">
        <v>51</v>
      </c>
      <c r="B142" s="72">
        <v>200</v>
      </c>
      <c r="C142" s="72">
        <v>10885</v>
      </c>
      <c r="D142" s="107" t="s">
        <v>379</v>
      </c>
      <c r="E142" s="74">
        <v>62050</v>
      </c>
      <c r="F142" s="74">
        <v>0</v>
      </c>
      <c r="G142" s="74">
        <f t="shared" si="22"/>
        <v>62050</v>
      </c>
    </row>
    <row r="143" spans="1:7" ht="12.75">
      <c r="A143" s="106" t="s">
        <v>52</v>
      </c>
      <c r="B143" s="72">
        <v>200</v>
      </c>
      <c r="C143" s="72">
        <v>10885</v>
      </c>
      <c r="D143" s="107" t="s">
        <v>380</v>
      </c>
      <c r="E143" s="74">
        <v>15000</v>
      </c>
      <c r="F143" s="74">
        <v>0</v>
      </c>
      <c r="G143" s="74">
        <f>E143-F143</f>
        <v>15000</v>
      </c>
    </row>
    <row r="144" spans="1:7" ht="12.75">
      <c r="A144" s="71" t="s">
        <v>62</v>
      </c>
      <c r="B144" s="72">
        <v>200</v>
      </c>
      <c r="C144" s="72">
        <v>11020</v>
      </c>
      <c r="D144" s="73" t="s">
        <v>124</v>
      </c>
      <c r="E144" s="74">
        <f>E145+E152</f>
        <v>2056900</v>
      </c>
      <c r="F144" s="74">
        <f>F145+F152</f>
        <v>155298.08</v>
      </c>
      <c r="G144" s="74">
        <f t="shared" si="22"/>
        <v>1901601.92</v>
      </c>
    </row>
    <row r="145" spans="1:7" ht="89.25">
      <c r="A145" s="106" t="s">
        <v>381</v>
      </c>
      <c r="B145" s="72">
        <v>200</v>
      </c>
      <c r="C145" s="72">
        <v>11020</v>
      </c>
      <c r="D145" s="107" t="s">
        <v>382</v>
      </c>
      <c r="E145" s="74">
        <f aca="true" t="shared" si="23" ref="E145:F147">E146</f>
        <v>2046900</v>
      </c>
      <c r="F145" s="74">
        <f t="shared" si="23"/>
        <v>155298.08</v>
      </c>
      <c r="G145" s="74">
        <f>E145-F145</f>
        <v>1891601.92</v>
      </c>
    </row>
    <row r="146" spans="1:7" ht="91.5" customHeight="1">
      <c r="A146" s="106" t="s">
        <v>383</v>
      </c>
      <c r="B146" s="72">
        <v>200</v>
      </c>
      <c r="C146" s="72">
        <v>11025</v>
      </c>
      <c r="D146" s="107" t="s">
        <v>384</v>
      </c>
      <c r="E146" s="74">
        <f t="shared" si="23"/>
        <v>2046900</v>
      </c>
      <c r="F146" s="74">
        <f t="shared" si="23"/>
        <v>155298.08</v>
      </c>
      <c r="G146" s="74">
        <f>E146-F146</f>
        <v>1891601.92</v>
      </c>
    </row>
    <row r="147" spans="1:7" ht="38.25">
      <c r="A147" s="106" t="s">
        <v>185</v>
      </c>
      <c r="B147" s="72">
        <v>200</v>
      </c>
      <c r="C147" s="72">
        <v>11025</v>
      </c>
      <c r="D147" s="107" t="s">
        <v>384</v>
      </c>
      <c r="E147" s="74">
        <f t="shared" si="23"/>
        <v>2046900</v>
      </c>
      <c r="F147" s="74">
        <f t="shared" si="23"/>
        <v>155298.08</v>
      </c>
      <c r="G147" s="74">
        <f t="shared" si="22"/>
        <v>1891601.92</v>
      </c>
    </row>
    <row r="148" spans="1:7" ht="12.75">
      <c r="A148" s="106" t="s">
        <v>48</v>
      </c>
      <c r="B148" s="72">
        <v>200</v>
      </c>
      <c r="C148" s="72">
        <v>11025</v>
      </c>
      <c r="D148" s="107" t="s">
        <v>385</v>
      </c>
      <c r="E148" s="74">
        <f>E149+E150+E151</f>
        <v>2046900</v>
      </c>
      <c r="F148" s="74">
        <f>F149+F150+F151</f>
        <v>155298.08</v>
      </c>
      <c r="G148" s="74">
        <f t="shared" si="22"/>
        <v>1891601.92</v>
      </c>
    </row>
    <row r="149" spans="1:7" ht="12.75">
      <c r="A149" s="71" t="s">
        <v>50</v>
      </c>
      <c r="B149" s="72">
        <v>200</v>
      </c>
      <c r="C149" s="72">
        <v>11065</v>
      </c>
      <c r="D149" s="107" t="s">
        <v>386</v>
      </c>
      <c r="E149" s="74">
        <v>1905900</v>
      </c>
      <c r="F149" s="74">
        <v>146163.08</v>
      </c>
      <c r="G149" s="74">
        <f t="shared" si="22"/>
        <v>1759736.92</v>
      </c>
    </row>
    <row r="150" spans="1:7" ht="25.5">
      <c r="A150" s="106" t="s">
        <v>51</v>
      </c>
      <c r="B150" s="72">
        <v>200</v>
      </c>
      <c r="C150" s="72">
        <v>11065</v>
      </c>
      <c r="D150" s="107" t="s">
        <v>387</v>
      </c>
      <c r="E150" s="74">
        <v>126000</v>
      </c>
      <c r="F150" s="74">
        <v>9135</v>
      </c>
      <c r="G150" s="74">
        <f>E150-F150</f>
        <v>116865</v>
      </c>
    </row>
    <row r="151" spans="1:7" ht="12.75">
      <c r="A151" s="106" t="s">
        <v>52</v>
      </c>
      <c r="B151" s="72">
        <v>200</v>
      </c>
      <c r="C151" s="72">
        <v>11075</v>
      </c>
      <c r="D151" s="107" t="s">
        <v>388</v>
      </c>
      <c r="E151" s="74">
        <v>15000</v>
      </c>
      <c r="F151" s="74">
        <v>0</v>
      </c>
      <c r="G151" s="74">
        <f>E151-F151</f>
        <v>15000</v>
      </c>
    </row>
    <row r="152" spans="1:7" ht="63.75">
      <c r="A152" s="106" t="s">
        <v>389</v>
      </c>
      <c r="B152" s="72" t="s">
        <v>95</v>
      </c>
      <c r="C152" s="72"/>
      <c r="D152" s="107" t="s">
        <v>390</v>
      </c>
      <c r="E152" s="74">
        <f aca="true" t="shared" si="24" ref="E152:F155">E153</f>
        <v>10000</v>
      </c>
      <c r="F152" s="74">
        <f t="shared" si="24"/>
        <v>0</v>
      </c>
      <c r="G152" s="74">
        <f t="shared" si="22"/>
        <v>10000</v>
      </c>
    </row>
    <row r="153" spans="1:7" ht="76.5">
      <c r="A153" s="106" t="s">
        <v>391</v>
      </c>
      <c r="B153" s="72" t="s">
        <v>95</v>
      </c>
      <c r="C153" s="72"/>
      <c r="D153" s="107" t="s">
        <v>392</v>
      </c>
      <c r="E153" s="74">
        <f t="shared" si="24"/>
        <v>10000</v>
      </c>
      <c r="F153" s="74">
        <f t="shared" si="24"/>
        <v>0</v>
      </c>
      <c r="G153" s="74">
        <f t="shared" si="22"/>
        <v>10000</v>
      </c>
    </row>
    <row r="154" spans="1:7" ht="38.25">
      <c r="A154" s="106" t="s">
        <v>185</v>
      </c>
      <c r="B154" s="72" t="s">
        <v>95</v>
      </c>
      <c r="C154" s="72"/>
      <c r="D154" s="107" t="s">
        <v>393</v>
      </c>
      <c r="E154" s="74">
        <f t="shared" si="24"/>
        <v>10000</v>
      </c>
      <c r="F154" s="74">
        <f t="shared" si="24"/>
        <v>0</v>
      </c>
      <c r="G154" s="74">
        <f>E154-F154</f>
        <v>10000</v>
      </c>
    </row>
    <row r="155" spans="1:7" ht="25.5">
      <c r="A155" s="106" t="s">
        <v>54</v>
      </c>
      <c r="B155" s="72" t="s">
        <v>95</v>
      </c>
      <c r="C155" s="72"/>
      <c r="D155" s="107" t="s">
        <v>394</v>
      </c>
      <c r="E155" s="74">
        <f t="shared" si="24"/>
        <v>10000</v>
      </c>
      <c r="F155" s="74">
        <f t="shared" si="24"/>
        <v>0</v>
      </c>
      <c r="G155" s="74">
        <f>E155-F155</f>
        <v>10000</v>
      </c>
    </row>
    <row r="156" spans="1:7" ht="25.5">
      <c r="A156" s="71" t="s">
        <v>56</v>
      </c>
      <c r="B156" s="72" t="s">
        <v>95</v>
      </c>
      <c r="C156" s="72"/>
      <c r="D156" s="107" t="s">
        <v>395</v>
      </c>
      <c r="E156" s="74">
        <v>10000</v>
      </c>
      <c r="F156" s="74">
        <v>0</v>
      </c>
      <c r="G156" s="74">
        <f>E156-F156</f>
        <v>10000</v>
      </c>
    </row>
    <row r="157" spans="1:7" ht="12.75">
      <c r="A157" s="106" t="s">
        <v>169</v>
      </c>
      <c r="B157" s="72">
        <v>200</v>
      </c>
      <c r="C157" s="72">
        <v>11075</v>
      </c>
      <c r="D157" s="107" t="s">
        <v>170</v>
      </c>
      <c r="E157" s="74">
        <f aca="true" t="shared" si="25" ref="E157:F159">E158</f>
        <v>85000</v>
      </c>
      <c r="F157" s="74">
        <f t="shared" si="25"/>
        <v>0</v>
      </c>
      <c r="G157" s="74">
        <f t="shared" si="22"/>
        <v>85000</v>
      </c>
    </row>
    <row r="158" spans="1:7" ht="25.5">
      <c r="A158" s="106" t="s">
        <v>396</v>
      </c>
      <c r="B158" s="72">
        <v>200</v>
      </c>
      <c r="C158" s="72">
        <v>11075</v>
      </c>
      <c r="D158" s="107" t="s">
        <v>397</v>
      </c>
      <c r="E158" s="74">
        <f t="shared" si="25"/>
        <v>85000</v>
      </c>
      <c r="F158" s="74">
        <f t="shared" si="25"/>
        <v>0</v>
      </c>
      <c r="G158" s="74">
        <f t="shared" si="22"/>
        <v>85000</v>
      </c>
    </row>
    <row r="159" spans="1:7" ht="92.25" customHeight="1">
      <c r="A159" s="106" t="s">
        <v>398</v>
      </c>
      <c r="B159" s="72">
        <v>200</v>
      </c>
      <c r="C159" s="72">
        <v>11075</v>
      </c>
      <c r="D159" s="107" t="s">
        <v>399</v>
      </c>
      <c r="E159" s="74">
        <f t="shared" si="25"/>
        <v>85000</v>
      </c>
      <c r="F159" s="74">
        <f t="shared" si="25"/>
        <v>0</v>
      </c>
      <c r="G159" s="74">
        <f t="shared" si="22"/>
        <v>85000</v>
      </c>
    </row>
    <row r="160" spans="1:7" ht="102" customHeight="1">
      <c r="A160" s="106" t="s">
        <v>400</v>
      </c>
      <c r="B160" s="72" t="s">
        <v>95</v>
      </c>
      <c r="C160" s="72"/>
      <c r="D160" s="107" t="s">
        <v>401</v>
      </c>
      <c r="E160" s="74">
        <f aca="true" t="shared" si="26" ref="E160:F162">E161</f>
        <v>85000</v>
      </c>
      <c r="F160" s="74">
        <f t="shared" si="26"/>
        <v>0</v>
      </c>
      <c r="G160" s="74">
        <f t="shared" si="22"/>
        <v>85000</v>
      </c>
    </row>
    <row r="161" spans="1:7" ht="38.25">
      <c r="A161" s="106" t="s">
        <v>185</v>
      </c>
      <c r="B161" s="72" t="s">
        <v>95</v>
      </c>
      <c r="C161" s="72"/>
      <c r="D161" s="107" t="s">
        <v>402</v>
      </c>
      <c r="E161" s="74">
        <f t="shared" si="26"/>
        <v>85000</v>
      </c>
      <c r="F161" s="74">
        <f t="shared" si="26"/>
        <v>0</v>
      </c>
      <c r="G161" s="74">
        <f t="shared" si="22"/>
        <v>85000</v>
      </c>
    </row>
    <row r="162" spans="1:7" ht="12.75">
      <c r="A162" s="106" t="s">
        <v>48</v>
      </c>
      <c r="B162" s="72">
        <v>200</v>
      </c>
      <c r="C162" s="72">
        <v>11075</v>
      </c>
      <c r="D162" s="107" t="s">
        <v>403</v>
      </c>
      <c r="E162" s="74">
        <f t="shared" si="26"/>
        <v>85000</v>
      </c>
      <c r="F162" s="74">
        <f t="shared" si="26"/>
        <v>0</v>
      </c>
      <c r="G162" s="74">
        <f t="shared" si="22"/>
        <v>85000</v>
      </c>
    </row>
    <row r="163" spans="1:7" ht="25.5">
      <c r="A163" s="106" t="s">
        <v>51</v>
      </c>
      <c r="B163" s="72">
        <v>200</v>
      </c>
      <c r="C163" s="72">
        <v>11075</v>
      </c>
      <c r="D163" s="107" t="s">
        <v>404</v>
      </c>
      <c r="E163" s="74">
        <v>85000</v>
      </c>
      <c r="F163" s="74">
        <v>0</v>
      </c>
      <c r="G163" s="74">
        <f t="shared" si="22"/>
        <v>85000</v>
      </c>
    </row>
    <row r="164" spans="1:7" ht="12.75">
      <c r="A164" s="106" t="s">
        <v>171</v>
      </c>
      <c r="B164" s="72">
        <v>200</v>
      </c>
      <c r="C164" s="72">
        <v>14630</v>
      </c>
      <c r="D164" s="73" t="s">
        <v>130</v>
      </c>
      <c r="E164" s="74">
        <f>E165</f>
        <v>2908200</v>
      </c>
      <c r="F164" s="74">
        <f>F165</f>
        <v>189970.72</v>
      </c>
      <c r="G164" s="74">
        <f t="shared" si="22"/>
        <v>2718229.28</v>
      </c>
    </row>
    <row r="165" spans="1:7" ht="12.75">
      <c r="A165" s="106" t="s">
        <v>63</v>
      </c>
      <c r="B165" s="72">
        <v>200</v>
      </c>
      <c r="C165" s="72">
        <v>14825</v>
      </c>
      <c r="D165" s="107" t="s">
        <v>173</v>
      </c>
      <c r="E165" s="74">
        <f>E166+E173</f>
        <v>2908200</v>
      </c>
      <c r="F165" s="74">
        <f>F166+F173</f>
        <v>189970.72</v>
      </c>
      <c r="G165" s="74">
        <f aca="true" t="shared" si="27" ref="G165:G179">E165-F165</f>
        <v>2718229.28</v>
      </c>
    </row>
    <row r="166" spans="1:7" ht="66" customHeight="1">
      <c r="A166" s="106" t="s">
        <v>405</v>
      </c>
      <c r="B166" s="72">
        <v>200</v>
      </c>
      <c r="C166" s="72">
        <v>14825</v>
      </c>
      <c r="D166" s="107" t="s">
        <v>406</v>
      </c>
      <c r="E166" s="74">
        <f>E167</f>
        <v>1922200</v>
      </c>
      <c r="F166" s="74">
        <f>F167</f>
        <v>137983.72</v>
      </c>
      <c r="G166" s="74">
        <f t="shared" si="27"/>
        <v>1784216.28</v>
      </c>
    </row>
    <row r="167" spans="1:7" ht="127.5">
      <c r="A167" s="106" t="s">
        <v>407</v>
      </c>
      <c r="B167" s="72">
        <v>200</v>
      </c>
      <c r="C167" s="72">
        <v>14825</v>
      </c>
      <c r="D167" s="107" t="s">
        <v>408</v>
      </c>
      <c r="E167" s="74">
        <f aca="true" t="shared" si="28" ref="E167:F171">E168</f>
        <v>1922200</v>
      </c>
      <c r="F167" s="74">
        <f t="shared" si="28"/>
        <v>137983.72</v>
      </c>
      <c r="G167" s="74">
        <f t="shared" si="27"/>
        <v>1784216.28</v>
      </c>
    </row>
    <row r="168" spans="1:7" ht="65.25" customHeight="1">
      <c r="A168" s="106" t="s">
        <v>409</v>
      </c>
      <c r="B168" s="72">
        <v>200</v>
      </c>
      <c r="C168" s="72">
        <v>14825</v>
      </c>
      <c r="D168" s="107" t="s">
        <v>410</v>
      </c>
      <c r="E168" s="74">
        <f t="shared" si="28"/>
        <v>1922200</v>
      </c>
      <c r="F168" s="74">
        <f t="shared" si="28"/>
        <v>137983.72</v>
      </c>
      <c r="G168" s="74">
        <f t="shared" si="27"/>
        <v>1784216.28</v>
      </c>
    </row>
    <row r="169" spans="1:7" ht="17.25" customHeight="1">
      <c r="A169" s="106" t="s">
        <v>411</v>
      </c>
      <c r="B169" s="72">
        <v>200</v>
      </c>
      <c r="C169" s="72">
        <v>14825</v>
      </c>
      <c r="D169" s="107" t="s">
        <v>412</v>
      </c>
      <c r="E169" s="74">
        <f t="shared" si="28"/>
        <v>1922200</v>
      </c>
      <c r="F169" s="74">
        <f t="shared" si="28"/>
        <v>137983.72</v>
      </c>
      <c r="G169" s="74">
        <f t="shared" si="27"/>
        <v>1784216.28</v>
      </c>
    </row>
    <row r="170" spans="1:7" ht="83.25" customHeight="1">
      <c r="A170" s="106" t="s">
        <v>197</v>
      </c>
      <c r="B170" s="72">
        <v>200</v>
      </c>
      <c r="C170" s="72">
        <v>11075</v>
      </c>
      <c r="D170" s="107" t="s">
        <v>413</v>
      </c>
      <c r="E170" s="74">
        <f t="shared" si="28"/>
        <v>1922200</v>
      </c>
      <c r="F170" s="74">
        <f t="shared" si="28"/>
        <v>137983.72</v>
      </c>
      <c r="G170" s="74">
        <f t="shared" si="27"/>
        <v>1784216.28</v>
      </c>
    </row>
    <row r="171" spans="1:7" ht="24.75" customHeight="1">
      <c r="A171" s="106" t="s">
        <v>220</v>
      </c>
      <c r="B171" s="72">
        <v>200</v>
      </c>
      <c r="C171" s="72">
        <v>14825</v>
      </c>
      <c r="D171" s="107" t="s">
        <v>414</v>
      </c>
      <c r="E171" s="74">
        <f t="shared" si="28"/>
        <v>1922200</v>
      </c>
      <c r="F171" s="74">
        <f t="shared" si="28"/>
        <v>137983.72</v>
      </c>
      <c r="G171" s="74">
        <f t="shared" si="27"/>
        <v>1784216.28</v>
      </c>
    </row>
    <row r="172" spans="1:7" ht="42" customHeight="1">
      <c r="A172" s="106" t="s">
        <v>172</v>
      </c>
      <c r="B172" s="72">
        <v>200</v>
      </c>
      <c r="C172" s="72">
        <v>14825</v>
      </c>
      <c r="D172" s="107" t="s">
        <v>415</v>
      </c>
      <c r="E172" s="74">
        <v>1922200</v>
      </c>
      <c r="F172" s="74">
        <v>137983.72</v>
      </c>
      <c r="G172" s="74">
        <f t="shared" si="27"/>
        <v>1784216.28</v>
      </c>
    </row>
    <row r="173" spans="1:7" ht="81" customHeight="1">
      <c r="A173" s="106" t="s">
        <v>416</v>
      </c>
      <c r="B173" s="72">
        <v>200</v>
      </c>
      <c r="C173" s="72">
        <v>14825</v>
      </c>
      <c r="D173" s="107" t="s">
        <v>418</v>
      </c>
      <c r="E173" s="74">
        <f>E174</f>
        <v>986000</v>
      </c>
      <c r="F173" s="74">
        <f>F174</f>
        <v>51987</v>
      </c>
      <c r="G173" s="74">
        <f t="shared" si="27"/>
        <v>934013</v>
      </c>
    </row>
    <row r="174" spans="1:7" ht="127.5">
      <c r="A174" s="106" t="s">
        <v>417</v>
      </c>
      <c r="B174" s="72">
        <v>200</v>
      </c>
      <c r="C174" s="72">
        <v>14825</v>
      </c>
      <c r="D174" s="107" t="s">
        <v>419</v>
      </c>
      <c r="E174" s="74">
        <f aca="true" t="shared" si="29" ref="E174:F178">E175</f>
        <v>986000</v>
      </c>
      <c r="F174" s="74">
        <f t="shared" si="29"/>
        <v>51987</v>
      </c>
      <c r="G174" s="74">
        <f t="shared" si="27"/>
        <v>934013</v>
      </c>
    </row>
    <row r="175" spans="1:7" ht="65.25" customHeight="1">
      <c r="A175" s="106" t="s">
        <v>409</v>
      </c>
      <c r="B175" s="72">
        <v>200</v>
      </c>
      <c r="C175" s="72">
        <v>14825</v>
      </c>
      <c r="D175" s="107" t="s">
        <v>420</v>
      </c>
      <c r="E175" s="74">
        <f t="shared" si="29"/>
        <v>986000</v>
      </c>
      <c r="F175" s="74">
        <f t="shared" si="29"/>
        <v>51987</v>
      </c>
      <c r="G175" s="74">
        <f t="shared" si="27"/>
        <v>934013</v>
      </c>
    </row>
    <row r="176" spans="1:7" ht="17.25" customHeight="1">
      <c r="A176" s="106" t="s">
        <v>411</v>
      </c>
      <c r="B176" s="72">
        <v>200</v>
      </c>
      <c r="C176" s="72">
        <v>14825</v>
      </c>
      <c r="D176" s="107" t="s">
        <v>421</v>
      </c>
      <c r="E176" s="74">
        <f t="shared" si="29"/>
        <v>986000</v>
      </c>
      <c r="F176" s="74">
        <f t="shared" si="29"/>
        <v>51987</v>
      </c>
      <c r="G176" s="74">
        <f t="shared" si="27"/>
        <v>934013</v>
      </c>
    </row>
    <row r="177" spans="1:7" ht="83.25" customHeight="1">
      <c r="A177" s="106" t="s">
        <v>197</v>
      </c>
      <c r="B177" s="72">
        <v>200</v>
      </c>
      <c r="C177" s="72">
        <v>11075</v>
      </c>
      <c r="D177" s="107" t="s">
        <v>422</v>
      </c>
      <c r="E177" s="74">
        <f t="shared" si="29"/>
        <v>986000</v>
      </c>
      <c r="F177" s="74">
        <f t="shared" si="29"/>
        <v>51987</v>
      </c>
      <c r="G177" s="74">
        <f t="shared" si="27"/>
        <v>934013</v>
      </c>
    </row>
    <row r="178" spans="1:7" ht="24.75" customHeight="1">
      <c r="A178" s="106" t="s">
        <v>220</v>
      </c>
      <c r="B178" s="72">
        <v>200</v>
      </c>
      <c r="C178" s="72">
        <v>14825</v>
      </c>
      <c r="D178" s="107" t="s">
        <v>423</v>
      </c>
      <c r="E178" s="74">
        <f t="shared" si="29"/>
        <v>986000</v>
      </c>
      <c r="F178" s="74">
        <f t="shared" si="29"/>
        <v>51987</v>
      </c>
      <c r="G178" s="74">
        <f t="shared" si="27"/>
        <v>934013</v>
      </c>
    </row>
    <row r="179" spans="1:7" ht="42" customHeight="1">
      <c r="A179" s="106" t="s">
        <v>172</v>
      </c>
      <c r="B179" s="72">
        <v>200</v>
      </c>
      <c r="C179" s="72">
        <v>14825</v>
      </c>
      <c r="D179" s="107" t="s">
        <v>424</v>
      </c>
      <c r="E179" s="74">
        <v>986000</v>
      </c>
      <c r="F179" s="74">
        <v>51987</v>
      </c>
      <c r="G179" s="74">
        <f t="shared" si="27"/>
        <v>934013</v>
      </c>
    </row>
    <row r="180" spans="1:7" ht="12.75">
      <c r="A180" s="71" t="s">
        <v>65</v>
      </c>
      <c r="B180" s="72">
        <v>200</v>
      </c>
      <c r="C180" s="72">
        <v>18050</v>
      </c>
      <c r="D180" s="73" t="s">
        <v>131</v>
      </c>
      <c r="E180" s="74">
        <f>E181</f>
        <v>57000</v>
      </c>
      <c r="F180" s="74">
        <f>F181</f>
        <v>0</v>
      </c>
      <c r="G180" s="74">
        <f aca="true" t="shared" si="30" ref="G180:G200">E180-F180</f>
        <v>57000</v>
      </c>
    </row>
    <row r="181" spans="1:7" ht="12.75">
      <c r="A181" s="71" t="s">
        <v>142</v>
      </c>
      <c r="B181" s="72">
        <v>200</v>
      </c>
      <c r="C181" s="72">
        <v>18050</v>
      </c>
      <c r="D181" s="73" t="s">
        <v>143</v>
      </c>
      <c r="E181" s="74">
        <f aca="true" t="shared" si="31" ref="E181:F186">E182</f>
        <v>57000</v>
      </c>
      <c r="F181" s="74">
        <f t="shared" si="31"/>
        <v>0</v>
      </c>
      <c r="G181" s="74">
        <f>E181-F181</f>
        <v>57000</v>
      </c>
    </row>
    <row r="182" spans="1:7" ht="91.5" customHeight="1">
      <c r="A182" s="106" t="s">
        <v>425</v>
      </c>
      <c r="B182" s="72">
        <v>200</v>
      </c>
      <c r="C182" s="72">
        <v>18050</v>
      </c>
      <c r="D182" s="107" t="s">
        <v>143</v>
      </c>
      <c r="E182" s="74">
        <f t="shared" si="31"/>
        <v>57000</v>
      </c>
      <c r="F182" s="74">
        <f t="shared" si="31"/>
        <v>0</v>
      </c>
      <c r="G182" s="74">
        <f t="shared" si="30"/>
        <v>57000</v>
      </c>
    </row>
    <row r="183" spans="1:7" ht="127.5">
      <c r="A183" s="106" t="s">
        <v>426</v>
      </c>
      <c r="B183" s="72">
        <v>200</v>
      </c>
      <c r="C183" s="72">
        <v>18050</v>
      </c>
      <c r="D183" s="107" t="s">
        <v>427</v>
      </c>
      <c r="E183" s="74">
        <f t="shared" si="31"/>
        <v>57000</v>
      </c>
      <c r="F183" s="74">
        <f t="shared" si="31"/>
        <v>0</v>
      </c>
      <c r="G183" s="74">
        <f t="shared" si="30"/>
        <v>57000</v>
      </c>
    </row>
    <row r="184" spans="1:7" ht="25.5">
      <c r="A184" s="106" t="s">
        <v>428</v>
      </c>
      <c r="B184" s="72">
        <v>200</v>
      </c>
      <c r="C184" s="72">
        <v>18050</v>
      </c>
      <c r="D184" s="107" t="s">
        <v>427</v>
      </c>
      <c r="E184" s="74">
        <f>E186</f>
        <v>57000</v>
      </c>
      <c r="F184" s="74">
        <f>F186</f>
        <v>0</v>
      </c>
      <c r="G184" s="74">
        <f t="shared" si="30"/>
        <v>57000</v>
      </c>
    </row>
    <row r="185" spans="1:7" ht="51">
      <c r="A185" s="106" t="s">
        <v>198</v>
      </c>
      <c r="B185" s="72">
        <v>200</v>
      </c>
      <c r="C185" s="72">
        <v>18050</v>
      </c>
      <c r="D185" s="107" t="s">
        <v>429</v>
      </c>
      <c r="E185" s="74">
        <f>E186</f>
        <v>57000</v>
      </c>
      <c r="F185" s="74">
        <f>F186</f>
        <v>0</v>
      </c>
      <c r="G185" s="74">
        <f>E185-F185</f>
        <v>57000</v>
      </c>
    </row>
    <row r="186" spans="1:7" ht="12.75">
      <c r="A186" s="106" t="s">
        <v>174</v>
      </c>
      <c r="B186" s="72">
        <v>200</v>
      </c>
      <c r="C186" s="72">
        <v>18165</v>
      </c>
      <c r="D186" s="107" t="s">
        <v>430</v>
      </c>
      <c r="E186" s="74">
        <f t="shared" si="31"/>
        <v>57000</v>
      </c>
      <c r="F186" s="74">
        <f t="shared" si="31"/>
        <v>0</v>
      </c>
      <c r="G186" s="74">
        <f t="shared" si="30"/>
        <v>57000</v>
      </c>
    </row>
    <row r="187" spans="1:7" ht="39.75" customHeight="1">
      <c r="A187" s="71" t="s">
        <v>175</v>
      </c>
      <c r="B187" s="72">
        <v>200</v>
      </c>
      <c r="C187" s="72">
        <v>18745</v>
      </c>
      <c r="D187" s="107" t="s">
        <v>431</v>
      </c>
      <c r="E187" s="74">
        <v>57000</v>
      </c>
      <c r="F187" s="74">
        <v>0</v>
      </c>
      <c r="G187" s="74">
        <f t="shared" si="30"/>
        <v>57000</v>
      </c>
    </row>
    <row r="188" spans="1:7" ht="12.75">
      <c r="A188" s="71" t="s">
        <v>64</v>
      </c>
      <c r="B188" s="72">
        <v>200</v>
      </c>
      <c r="C188" s="72">
        <v>15960</v>
      </c>
      <c r="D188" s="73" t="s">
        <v>133</v>
      </c>
      <c r="E188" s="74">
        <f>E189</f>
        <v>120000</v>
      </c>
      <c r="F188" s="74">
        <f>F189</f>
        <v>0</v>
      </c>
      <c r="G188" s="74">
        <f t="shared" si="30"/>
        <v>120000</v>
      </c>
    </row>
    <row r="189" spans="1:7" ht="12.75">
      <c r="A189" s="106" t="s">
        <v>176</v>
      </c>
      <c r="B189" s="72">
        <v>200</v>
      </c>
      <c r="C189" s="72">
        <v>15965</v>
      </c>
      <c r="D189" s="107" t="s">
        <v>149</v>
      </c>
      <c r="E189" s="74">
        <f>E190</f>
        <v>120000</v>
      </c>
      <c r="F189" s="74">
        <f>F190</f>
        <v>0</v>
      </c>
      <c r="G189" s="74">
        <f>E189-F189</f>
        <v>120000</v>
      </c>
    </row>
    <row r="190" spans="1:7" ht="63.75">
      <c r="A190" s="106" t="s">
        <v>432</v>
      </c>
      <c r="B190" s="72">
        <v>200</v>
      </c>
      <c r="C190" s="72">
        <v>15965</v>
      </c>
      <c r="D190" s="107" t="s">
        <v>433</v>
      </c>
      <c r="E190" s="74">
        <f aca="true" t="shared" si="32" ref="E190:F193">E191</f>
        <v>120000</v>
      </c>
      <c r="F190" s="74">
        <f t="shared" si="32"/>
        <v>0</v>
      </c>
      <c r="G190" s="74">
        <f t="shared" si="30"/>
        <v>120000</v>
      </c>
    </row>
    <row r="191" spans="1:7" ht="76.5">
      <c r="A191" s="106" t="s">
        <v>434</v>
      </c>
      <c r="B191" s="72">
        <v>200</v>
      </c>
      <c r="C191" s="72">
        <v>15965</v>
      </c>
      <c r="D191" s="107" t="s">
        <v>435</v>
      </c>
      <c r="E191" s="74">
        <f>E192</f>
        <v>120000</v>
      </c>
      <c r="F191" s="74">
        <f>F192</f>
        <v>0</v>
      </c>
      <c r="G191" s="74">
        <f t="shared" si="30"/>
        <v>120000</v>
      </c>
    </row>
    <row r="192" spans="1:7" ht="38.25">
      <c r="A192" s="106" t="s">
        <v>185</v>
      </c>
      <c r="B192" s="72" t="s">
        <v>95</v>
      </c>
      <c r="C192" s="72"/>
      <c r="D192" s="107" t="s">
        <v>436</v>
      </c>
      <c r="E192" s="74">
        <f>E193</f>
        <v>120000</v>
      </c>
      <c r="F192" s="74">
        <f>F193</f>
        <v>0</v>
      </c>
      <c r="G192" s="74">
        <f t="shared" si="30"/>
        <v>120000</v>
      </c>
    </row>
    <row r="193" spans="1:7" ht="13.5" customHeight="1">
      <c r="A193" s="106" t="s">
        <v>48</v>
      </c>
      <c r="B193" s="72">
        <v>200</v>
      </c>
      <c r="C193" s="72">
        <v>15965</v>
      </c>
      <c r="D193" s="107" t="s">
        <v>437</v>
      </c>
      <c r="E193" s="74">
        <f t="shared" si="32"/>
        <v>120000</v>
      </c>
      <c r="F193" s="74">
        <f t="shared" si="32"/>
        <v>0</v>
      </c>
      <c r="G193" s="74">
        <f t="shared" si="30"/>
        <v>120000</v>
      </c>
    </row>
    <row r="194" spans="1:7" ht="12.75">
      <c r="A194" s="106" t="s">
        <v>52</v>
      </c>
      <c r="B194" s="72">
        <v>200</v>
      </c>
      <c r="C194" s="72">
        <v>15965</v>
      </c>
      <c r="D194" s="107" t="s">
        <v>438</v>
      </c>
      <c r="E194" s="74">
        <v>120000</v>
      </c>
      <c r="F194" s="74">
        <v>0</v>
      </c>
      <c r="G194" s="74">
        <f t="shared" si="30"/>
        <v>120000</v>
      </c>
    </row>
    <row r="195" spans="1:7" ht="51">
      <c r="A195" s="106" t="s">
        <v>177</v>
      </c>
      <c r="B195" s="72">
        <v>200</v>
      </c>
      <c r="C195" s="72">
        <v>17615</v>
      </c>
      <c r="D195" s="107" t="s">
        <v>178</v>
      </c>
      <c r="E195" s="74">
        <f aca="true" t="shared" si="33" ref="E195:F200">E196</f>
        <v>491550</v>
      </c>
      <c r="F195" s="74">
        <f t="shared" si="33"/>
        <v>39800</v>
      </c>
      <c r="G195" s="74">
        <f t="shared" si="30"/>
        <v>451750</v>
      </c>
    </row>
    <row r="196" spans="1:7" ht="25.5">
      <c r="A196" s="106" t="s">
        <v>439</v>
      </c>
      <c r="B196" s="72">
        <v>200</v>
      </c>
      <c r="C196" s="72">
        <v>17615</v>
      </c>
      <c r="D196" s="107" t="s">
        <v>179</v>
      </c>
      <c r="E196" s="74">
        <f t="shared" si="33"/>
        <v>491550</v>
      </c>
      <c r="F196" s="74">
        <f t="shared" si="33"/>
        <v>39800</v>
      </c>
      <c r="G196" s="74">
        <f>E196-F196</f>
        <v>451750</v>
      </c>
    </row>
    <row r="197" spans="1:7" ht="38.25">
      <c r="A197" s="106" t="s">
        <v>269</v>
      </c>
      <c r="B197" s="72">
        <v>200</v>
      </c>
      <c r="C197" s="72">
        <v>17615</v>
      </c>
      <c r="D197" s="107" t="s">
        <v>440</v>
      </c>
      <c r="E197" s="74">
        <f t="shared" si="33"/>
        <v>491550</v>
      </c>
      <c r="F197" s="74">
        <f t="shared" si="33"/>
        <v>39800</v>
      </c>
      <c r="G197" s="74">
        <f t="shared" si="30"/>
        <v>451750</v>
      </c>
    </row>
    <row r="198" spans="1:7" ht="51">
      <c r="A198" s="106" t="s">
        <v>331</v>
      </c>
      <c r="B198" s="72">
        <v>200</v>
      </c>
      <c r="C198" s="72">
        <v>17615</v>
      </c>
      <c r="D198" s="107" t="s">
        <v>441</v>
      </c>
      <c r="E198" s="74">
        <f t="shared" si="33"/>
        <v>491550</v>
      </c>
      <c r="F198" s="74">
        <f t="shared" si="33"/>
        <v>39800</v>
      </c>
      <c r="G198" s="74">
        <f t="shared" si="30"/>
        <v>451750</v>
      </c>
    </row>
    <row r="199" spans="1:7" ht="12.75">
      <c r="A199" s="106" t="s">
        <v>188</v>
      </c>
      <c r="B199" s="72">
        <v>200</v>
      </c>
      <c r="C199" s="72">
        <v>17615</v>
      </c>
      <c r="D199" s="107" t="s">
        <v>442</v>
      </c>
      <c r="E199" s="108">
        <f t="shared" si="33"/>
        <v>491550</v>
      </c>
      <c r="F199" s="108">
        <f t="shared" si="33"/>
        <v>39800</v>
      </c>
      <c r="G199" s="74">
        <f t="shared" si="30"/>
        <v>451750</v>
      </c>
    </row>
    <row r="200" spans="1:7" ht="25.5">
      <c r="A200" s="106" t="s">
        <v>66</v>
      </c>
      <c r="B200" s="72">
        <v>200</v>
      </c>
      <c r="C200" s="72">
        <v>17615</v>
      </c>
      <c r="D200" s="107" t="s">
        <v>443</v>
      </c>
      <c r="E200" s="74">
        <f t="shared" si="33"/>
        <v>491550</v>
      </c>
      <c r="F200" s="74">
        <f t="shared" si="33"/>
        <v>39800</v>
      </c>
      <c r="G200" s="74">
        <f t="shared" si="30"/>
        <v>451750</v>
      </c>
    </row>
    <row r="201" spans="1:7" ht="12.75">
      <c r="A201" s="106" t="s">
        <v>42</v>
      </c>
      <c r="B201" s="72">
        <v>200</v>
      </c>
      <c r="C201" s="72">
        <v>17615</v>
      </c>
      <c r="D201" s="107" t="s">
        <v>444</v>
      </c>
      <c r="E201" s="74">
        <v>491550</v>
      </c>
      <c r="F201" s="74">
        <v>39800</v>
      </c>
      <c r="G201" s="74">
        <f>E201-F201</f>
        <v>451750</v>
      </c>
    </row>
    <row r="202" spans="1:7" ht="25.5">
      <c r="A202" s="71" t="s">
        <v>67</v>
      </c>
      <c r="B202" s="72">
        <v>450</v>
      </c>
      <c r="C202" s="72">
        <v>20600</v>
      </c>
      <c r="D202" s="73" t="s">
        <v>134</v>
      </c>
      <c r="E202" s="74">
        <v>0</v>
      </c>
      <c r="F202" s="74">
        <v>-68014.22</v>
      </c>
      <c r="G202" s="104" t="s">
        <v>150</v>
      </c>
    </row>
    <row r="203" spans="1:7" ht="12.75">
      <c r="A203" s="75"/>
      <c r="B203" s="76"/>
      <c r="C203" s="76"/>
      <c r="D203" s="77"/>
      <c r="E203" s="78"/>
      <c r="F203" s="79"/>
      <c r="G203" s="79"/>
    </row>
  </sheetData>
  <sheetProtection/>
  <mergeCells count="5">
    <mergeCell ref="F2:G2"/>
    <mergeCell ref="A2:A3"/>
    <mergeCell ref="B2:B3"/>
    <mergeCell ref="D2:D3"/>
    <mergeCell ref="C2:C3"/>
  </mergeCells>
  <printOptions/>
  <pageMargins left="0.7480314960629921" right="0.3937007874015748" top="0.4330708661417323" bottom="0.4330708661417323" header="0.1968503937007874" footer="0.1968503937007874"/>
  <pageSetup horizontalDpi="600" verticalDpi="600" orientation="portrait" paperSize="8"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F18" sqref="F18"/>
    </sheetView>
  </sheetViews>
  <sheetFormatPr defaultColWidth="9.00390625" defaultRowHeight="12.75"/>
  <cols>
    <col min="1" max="1" width="29.625" style="84" customWidth="1"/>
    <col min="2" max="2" width="10.75390625" style="84" customWidth="1"/>
    <col min="3" max="3" width="6.25390625" style="84" hidden="1" customWidth="1"/>
    <col min="4" max="4" width="30.875" style="84" customWidth="1"/>
    <col min="5" max="5" width="19.375" style="84" customWidth="1"/>
    <col min="6" max="7" width="18.00390625" style="84" customWidth="1"/>
    <col min="8" max="16384" width="9.125" style="84" customWidth="1"/>
  </cols>
  <sheetData>
    <row r="1" spans="1:7" ht="15">
      <c r="A1" s="80"/>
      <c r="B1" s="81"/>
      <c r="C1" s="81"/>
      <c r="D1" s="82"/>
      <c r="E1" s="83"/>
      <c r="F1" s="47"/>
      <c r="G1" s="47"/>
    </row>
    <row r="2" spans="1:7" ht="14.25">
      <c r="A2" s="47"/>
      <c r="B2" s="85"/>
      <c r="C2" s="85"/>
      <c r="D2" s="80"/>
      <c r="E2" s="86"/>
      <c r="F2" s="47"/>
      <c r="G2" s="47"/>
    </row>
    <row r="3" spans="1:7" ht="15">
      <c r="A3" s="80"/>
      <c r="B3" s="87"/>
      <c r="C3" s="87"/>
      <c r="D3" s="88" t="s">
        <v>91</v>
      </c>
      <c r="E3" s="89"/>
      <c r="F3" s="90"/>
      <c r="G3" s="47"/>
    </row>
    <row r="4" spans="1:7" ht="26.25" customHeight="1">
      <c r="A4" s="126" t="s">
        <v>7</v>
      </c>
      <c r="B4" s="128" t="s">
        <v>3</v>
      </c>
      <c r="C4" s="128" t="s">
        <v>12</v>
      </c>
      <c r="D4" s="128" t="s">
        <v>16</v>
      </c>
      <c r="E4" s="48"/>
      <c r="F4" s="124"/>
      <c r="G4" s="125"/>
    </row>
    <row r="5" spans="1:7" ht="42.75">
      <c r="A5" s="127"/>
      <c r="B5" s="129"/>
      <c r="C5" s="129"/>
      <c r="D5" s="129"/>
      <c r="E5" s="49" t="s">
        <v>14</v>
      </c>
      <c r="F5" s="49" t="s">
        <v>11</v>
      </c>
      <c r="G5" s="49" t="s">
        <v>90</v>
      </c>
    </row>
    <row r="6" spans="1:7" ht="14.25">
      <c r="A6" s="91">
        <v>1</v>
      </c>
      <c r="B6" s="50">
        <v>2</v>
      </c>
      <c r="C6" s="50" t="s">
        <v>13</v>
      </c>
      <c r="D6" s="50">
        <v>3</v>
      </c>
      <c r="E6" s="51">
        <v>4</v>
      </c>
      <c r="F6" s="52">
        <v>5</v>
      </c>
      <c r="G6" s="52">
        <v>6</v>
      </c>
    </row>
    <row r="7" spans="1:7" ht="28.5">
      <c r="A7" s="53" t="s">
        <v>68</v>
      </c>
      <c r="B7" s="54">
        <v>500</v>
      </c>
      <c r="C7" s="55">
        <v>10</v>
      </c>
      <c r="D7" s="55" t="s">
        <v>151</v>
      </c>
      <c r="E7" s="56">
        <f>E8</f>
        <v>0</v>
      </c>
      <c r="F7" s="56">
        <f>F8</f>
        <v>-68014.21999999997</v>
      </c>
      <c r="G7" s="56">
        <f>E7-F7</f>
        <v>68014.21999999997</v>
      </c>
    </row>
    <row r="8" spans="1:7" ht="42.75">
      <c r="A8" s="53" t="s">
        <v>69</v>
      </c>
      <c r="B8" s="54">
        <v>700</v>
      </c>
      <c r="C8" s="55">
        <v>2840</v>
      </c>
      <c r="D8" s="55" t="s">
        <v>180</v>
      </c>
      <c r="E8" s="56">
        <f>E9</f>
        <v>0</v>
      </c>
      <c r="F8" s="56">
        <f>F9</f>
        <v>-68014.21999999997</v>
      </c>
      <c r="G8" s="56">
        <f>E8-F8</f>
        <v>68014.21999999997</v>
      </c>
    </row>
    <row r="9" spans="1:7" ht="42.75">
      <c r="A9" s="53" t="s">
        <v>69</v>
      </c>
      <c r="B9" s="54">
        <v>700</v>
      </c>
      <c r="C9" s="55">
        <v>2840</v>
      </c>
      <c r="D9" s="55" t="s">
        <v>125</v>
      </c>
      <c r="E9" s="56">
        <f>E10+E14</f>
        <v>0</v>
      </c>
      <c r="F9" s="56">
        <f>F10+F14</f>
        <v>-68014.21999999997</v>
      </c>
      <c r="G9" s="56">
        <f>E9-F9</f>
        <v>68014.21999999997</v>
      </c>
    </row>
    <row r="10" spans="1:7" ht="28.5">
      <c r="A10" s="53" t="s">
        <v>70</v>
      </c>
      <c r="B10" s="54">
        <v>700</v>
      </c>
      <c r="C10" s="55">
        <v>2850</v>
      </c>
      <c r="D10" s="55" t="s">
        <v>126</v>
      </c>
      <c r="E10" s="56">
        <f aca="true" t="shared" si="0" ref="E10:F12">E11</f>
        <v>-11690500</v>
      </c>
      <c r="F10" s="56">
        <f t="shared" si="0"/>
        <v>-523401.73</v>
      </c>
      <c r="G10" s="105" t="s">
        <v>151</v>
      </c>
    </row>
    <row r="11" spans="1:7" ht="28.5">
      <c r="A11" s="53" t="s">
        <v>71</v>
      </c>
      <c r="B11" s="54">
        <v>710</v>
      </c>
      <c r="C11" s="55">
        <v>3075</v>
      </c>
      <c r="D11" s="55" t="s">
        <v>127</v>
      </c>
      <c r="E11" s="56">
        <f t="shared" si="0"/>
        <v>-11690500</v>
      </c>
      <c r="F11" s="56">
        <f t="shared" si="0"/>
        <v>-523401.73</v>
      </c>
      <c r="G11" s="105" t="s">
        <v>151</v>
      </c>
    </row>
    <row r="12" spans="1:7" ht="42.75">
      <c r="A12" s="53" t="s">
        <v>199</v>
      </c>
      <c r="B12" s="54">
        <v>710</v>
      </c>
      <c r="C12" s="55">
        <v>3080</v>
      </c>
      <c r="D12" s="55" t="s">
        <v>128</v>
      </c>
      <c r="E12" s="56">
        <f t="shared" si="0"/>
        <v>-11690500</v>
      </c>
      <c r="F12" s="56">
        <f t="shared" si="0"/>
        <v>-523401.73</v>
      </c>
      <c r="G12" s="105" t="s">
        <v>151</v>
      </c>
    </row>
    <row r="13" spans="1:7" ht="42.75">
      <c r="A13" s="53" t="s">
        <v>72</v>
      </c>
      <c r="B13" s="54">
        <v>710</v>
      </c>
      <c r="C13" s="55">
        <v>3225</v>
      </c>
      <c r="D13" s="55" t="s">
        <v>129</v>
      </c>
      <c r="E13" s="56">
        <v>-11690500</v>
      </c>
      <c r="F13" s="56">
        <v>-523401.73</v>
      </c>
      <c r="G13" s="105" t="s">
        <v>151</v>
      </c>
    </row>
    <row r="14" spans="1:7" ht="28.5">
      <c r="A14" s="53" t="s">
        <v>73</v>
      </c>
      <c r="B14" s="54" t="s">
        <v>200</v>
      </c>
      <c r="C14" s="55">
        <v>3230</v>
      </c>
      <c r="D14" s="55" t="s">
        <v>126</v>
      </c>
      <c r="E14" s="56">
        <f aca="true" t="shared" si="1" ref="E14:F16">E15</f>
        <v>11690500</v>
      </c>
      <c r="F14" s="56">
        <f t="shared" si="1"/>
        <v>455387.51</v>
      </c>
      <c r="G14" s="105" t="s">
        <v>151</v>
      </c>
    </row>
    <row r="15" spans="1:7" ht="28.5">
      <c r="A15" s="53" t="s">
        <v>74</v>
      </c>
      <c r="B15" s="54">
        <v>720</v>
      </c>
      <c r="C15" s="55">
        <v>3410</v>
      </c>
      <c r="D15" s="55" t="s">
        <v>127</v>
      </c>
      <c r="E15" s="56">
        <f t="shared" si="1"/>
        <v>11690500</v>
      </c>
      <c r="F15" s="56">
        <f>F16</f>
        <v>455387.51</v>
      </c>
      <c r="G15" s="105" t="s">
        <v>151</v>
      </c>
    </row>
    <row r="16" spans="1:7" ht="42.75">
      <c r="A16" s="53" t="s">
        <v>75</v>
      </c>
      <c r="B16" s="54">
        <v>720</v>
      </c>
      <c r="C16" s="55">
        <v>3420</v>
      </c>
      <c r="D16" s="55" t="s">
        <v>128</v>
      </c>
      <c r="E16" s="56">
        <f t="shared" si="1"/>
        <v>11690500</v>
      </c>
      <c r="F16" s="56">
        <f t="shared" si="1"/>
        <v>455387.51</v>
      </c>
      <c r="G16" s="105" t="s">
        <v>151</v>
      </c>
    </row>
    <row r="17" spans="1:7" ht="42.75">
      <c r="A17" s="53" t="s">
        <v>76</v>
      </c>
      <c r="B17" s="54">
        <v>720</v>
      </c>
      <c r="C17" s="55">
        <v>3570</v>
      </c>
      <c r="D17" s="55" t="s">
        <v>129</v>
      </c>
      <c r="E17" s="56">
        <v>11690500</v>
      </c>
      <c r="F17" s="56">
        <v>455387.51</v>
      </c>
      <c r="G17" s="105" t="s">
        <v>151</v>
      </c>
    </row>
    <row r="18" spans="1:7" ht="14.25">
      <c r="A18" s="92"/>
      <c r="B18" s="57"/>
      <c r="C18" s="57"/>
      <c r="D18" s="57"/>
      <c r="E18" s="58"/>
      <c r="F18" s="59"/>
      <c r="G18" s="59"/>
    </row>
    <row r="19" spans="1:7" ht="14.25">
      <c r="A19" s="93"/>
      <c r="B19" s="94"/>
      <c r="C19" s="94"/>
      <c r="D19" s="95"/>
      <c r="E19" s="96"/>
      <c r="F19" s="47"/>
      <c r="G19" s="47"/>
    </row>
    <row r="20" spans="1:7" ht="28.5">
      <c r="A20" s="97" t="s">
        <v>0</v>
      </c>
      <c r="B20" s="98" t="s">
        <v>92</v>
      </c>
      <c r="C20" s="99"/>
      <c r="D20" s="100" t="s">
        <v>181</v>
      </c>
      <c r="E20" s="85"/>
      <c r="F20" s="47"/>
      <c r="G20" s="47"/>
    </row>
    <row r="21" spans="1:7" ht="14.25">
      <c r="A21" s="82" t="s">
        <v>1</v>
      </c>
      <c r="B21" s="83"/>
      <c r="C21" s="83"/>
      <c r="F21" s="47"/>
      <c r="G21" s="47"/>
    </row>
    <row r="22" spans="1:7" ht="14.25">
      <c r="A22" s="82" t="s">
        <v>77</v>
      </c>
      <c r="B22" s="101"/>
      <c r="C22" s="101"/>
      <c r="D22" s="102" t="s">
        <v>449</v>
      </c>
      <c r="F22" s="47"/>
      <c r="G22" s="47"/>
    </row>
    <row r="23" spans="1:7" ht="14.25">
      <c r="A23" s="82" t="s">
        <v>2</v>
      </c>
      <c r="B23" s="83"/>
      <c r="C23" s="83"/>
      <c r="F23" s="47"/>
      <c r="G23" s="47"/>
    </row>
    <row r="25" ht="14.25">
      <c r="A25" s="103" t="s">
        <v>453</v>
      </c>
    </row>
  </sheetData>
  <sheetProtection/>
  <mergeCells count="5">
    <mergeCell ref="F4:G4"/>
    <mergeCell ref="A4:A5"/>
    <mergeCell ref="B4:B5"/>
    <mergeCell ref="D4:D5"/>
    <mergeCell ref="C4:C5"/>
  </mergeCells>
  <printOptions/>
  <pageMargins left="0.5118110236220472" right="0" top="0.5118110236220472" bottom="0.3937007874015748" header="0" footer="0"/>
  <pageSetup horizontalDpi="600" verticalDpi="600" orientation="portrait" paperSize="8" r:id="rId1"/>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2015-02-19T07:17:54Z</cp:lastPrinted>
  <dcterms:created xsi:type="dcterms:W3CDTF">1999-06-18T11:49:53Z</dcterms:created>
  <dcterms:modified xsi:type="dcterms:W3CDTF">2015-06-23T12:35:18Z</dcterms:modified>
  <cp:category/>
  <cp:version/>
  <cp:contentType/>
  <cp:contentStatus/>
</cp:coreProperties>
</file>